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<sst xmlns="http://schemas.openxmlformats.org/spreadsheetml/2006/main" count="1074" uniqueCount="463">
  <si>
    <t>附件2</t>
  </si>
  <si>
    <t>凤县2023年财政衔接资金（巩固拓展脱贫攻坚成果和乡村振兴任务）项目计划明细表</t>
  </si>
  <si>
    <t>单位：万元</t>
  </si>
  <si>
    <t>项目类型</t>
  </si>
  <si>
    <t>项目名称</t>
  </si>
  <si>
    <t>项目内容及建设规模</t>
  </si>
  <si>
    <t>建设期限             （起止时间）</t>
  </si>
  <si>
    <t>绩效目标</t>
  </si>
  <si>
    <t>项目个数</t>
  </si>
  <si>
    <t>项目实施  地点</t>
  </si>
  <si>
    <t>脱贫村（是/否）</t>
  </si>
  <si>
    <t>重点帮扶镇（是/否）</t>
  </si>
  <si>
    <t>重点帮扶村（是/否）</t>
  </si>
  <si>
    <t>直接受益脱贫人口（含监测对象）</t>
  </si>
  <si>
    <t>受益总人口</t>
  </si>
  <si>
    <t>资金投入（万元）</t>
  </si>
  <si>
    <t>项目
实施
单位</t>
  </si>
  <si>
    <t>行业主管部门</t>
  </si>
  <si>
    <t>财政资金 支持环节</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</si>
  <si>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</si>
  <si>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</si>
  <si>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</si>
  <si>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</si>
  <si>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</si>
  <si>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</si>
  <si>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</si>
  <si>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</si>
  <si>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</si>
  <si>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</si>
  <si>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</si>
  <si>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</si>
  <si>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</si>
  <si>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</si>
  <si>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</si>
  <si>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</si>
  <si>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2023年河口镇沙坝村药用五味子种植项目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</si>
  <si>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在沙坝村五组、八组建成高标准药用五味子产业园80亩，修建水泥柱子10000个，配套水肥一体化、防霜冻生烟及物理病虫害防治设施设备。</t>
    </r>
  </si>
  <si>
    <t>2023.03-2023.11</t>
  </si>
  <si>
    <r>
      <rPr>
        <b/>
        <sz val="9"/>
        <rFont val="宋体"/>
        <charset val="134"/>
      </rPr>
      <t>产权归属:</t>
    </r>
    <r>
      <rPr>
        <sz val="9"/>
        <rFont val="宋体"/>
        <charset val="134"/>
      </rPr>
      <t xml:space="preserve">沙坝村集体经济联合社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带动群众就业务工20人，其中脱贫户4人，人均增收5000元；发展村集体经济、预计年收益7万元，村集体经济与脱贫户按7：3进行收益分配，村集体年收益4.9万元，153户脱贫户共收益2.1万元，脱贫户户均增收137元。</t>
    </r>
  </si>
  <si>
    <t>河口镇</t>
  </si>
  <si>
    <t>沙坝村</t>
  </si>
  <si>
    <t>是</t>
  </si>
  <si>
    <t>否</t>
  </si>
  <si>
    <t>县农业农村局</t>
  </si>
  <si>
    <t>材料采购、设备采购、项目建设、工费支出</t>
  </si>
  <si>
    <t>2023年唐藏镇倒回沟村冠叶连翘种植基地项目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</si>
  <si>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在倒回沟村发展冠叶连翘种植基地一处，种植冠叶连翘50亩。</t>
    </r>
  </si>
  <si>
    <t>2023.03-2023.06</t>
  </si>
  <si>
    <r>
      <rPr>
        <b/>
        <sz val="9"/>
        <rFont val="宋体"/>
        <charset val="134"/>
      </rPr>
      <t>产权归属:</t>
    </r>
    <r>
      <rPr>
        <sz val="9"/>
        <rFont val="宋体"/>
        <charset val="134"/>
      </rPr>
      <t xml:space="preserve">倒回沟村集体经济联合社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就业务工10人，其中脱贫户3人，人均增收5000元；发展村集体经济、预计年收益3.5万元，村集体经济与脱贫户按7：3进行收益分配。村集体年收益2.45万元，83户脱贫户共收益1.05万元，脱贫户户均增收126元。</t>
    </r>
  </si>
  <si>
    <t>唐藏镇</t>
  </si>
  <si>
    <t>倒回沟村</t>
  </si>
  <si>
    <t>县科技局</t>
  </si>
  <si>
    <t>材料采购、项目建设、工费支出</t>
  </si>
  <si>
    <t>2023年凤州镇白石铺村杨家山新优苹果示范园（二期）项目</t>
  </si>
  <si>
    <r>
      <rPr>
        <b/>
        <sz val="9"/>
        <rFont val="宋体"/>
        <charset val="134"/>
      </rPr>
      <t>经营方式：</t>
    </r>
    <r>
      <rPr>
        <sz val="9"/>
        <rFont val="宋体"/>
        <charset val="134"/>
      </rPr>
      <t xml:space="preserve">承包经营
</t>
    </r>
    <r>
      <rPr>
        <b/>
        <sz val="9"/>
        <rFont val="宋体"/>
        <charset val="134"/>
      </rPr>
      <t>项目内容：</t>
    </r>
    <r>
      <rPr>
        <sz val="9"/>
        <rFont val="宋体"/>
        <charset val="134"/>
      </rPr>
      <t>改造苹果老园100亩，引进秦脆等新优品种苗木11000株，购置开沟施肥碎枝一体机、自走式割草机、自走式喷药机等设备。</t>
    </r>
  </si>
  <si>
    <t>2023.03-2023.05</t>
  </si>
  <si>
    <r>
      <rPr>
        <b/>
        <sz val="9"/>
        <rFont val="宋体"/>
        <charset val="134"/>
      </rPr>
      <t>产权归属:</t>
    </r>
    <r>
      <rPr>
        <sz val="9"/>
        <rFont val="宋体"/>
        <charset val="134"/>
      </rPr>
      <t xml:space="preserve">白石铺村集体经济联合社
</t>
    </r>
    <r>
      <rPr>
        <b/>
        <sz val="9"/>
        <rFont val="宋体"/>
        <charset val="134"/>
      </rPr>
      <t>带贫减贫机制：</t>
    </r>
    <r>
      <rPr>
        <sz val="9"/>
        <rFont val="宋体"/>
        <charset val="134"/>
      </rPr>
      <t xml:space="preserve">就业务工、带动生产、收益分红
</t>
    </r>
    <r>
      <rPr>
        <b/>
        <sz val="9"/>
        <rFont val="宋体"/>
        <charset val="134"/>
      </rPr>
      <t>绩效目标：</t>
    </r>
    <r>
      <rPr>
        <sz val="9"/>
        <rFont val="宋体"/>
        <charset val="134"/>
      </rPr>
      <t>带动群众就业务工23人，其中脱贫户5人，人均增收4000元；带动群众26户发展种植新优苹果，户均增收2000元；发展村集体经济，预计年收益10万元，村集体经济与脱贫户按7：3进行收益分配。村集体年收益7万元，59户脱贫户共收益3万元，脱贫户户均增收508元。</t>
    </r>
  </si>
  <si>
    <t>凤州镇</t>
  </si>
  <si>
    <t>白石铺村</t>
  </si>
  <si>
    <t>2023年黄牛铺镇黄牛铺村五味子种植项目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</si>
  <si>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在黄牛铺村七组新建五味子产业园一处，占地面积65亩，修建生产用房等相关配套设施。</t>
    </r>
  </si>
  <si>
    <r>
      <rPr>
        <b/>
        <sz val="9"/>
        <rFont val="宋体"/>
        <charset val="134"/>
      </rPr>
      <t>产权归属:</t>
    </r>
    <r>
      <rPr>
        <sz val="9"/>
        <rFont val="宋体"/>
        <charset val="134"/>
      </rPr>
      <t xml:space="preserve">黄牛铺村集体经济联合社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带动群众务工20人，其中脱贫户8人，人均增收2800元；发展村集体经济、预计年收益6万元，村集体经济与脱贫户按7：3进行收益分配，村集体年收益4.2万元，77户脱贫户共收益1.8万元，脱贫户户均增收233元。</t>
    </r>
  </si>
  <si>
    <t>黄牛铺镇</t>
  </si>
  <si>
    <t>黄牛铺村</t>
  </si>
  <si>
    <t>2023年黄牛铺镇石窑铺村羊肚菌种植扩建项目</t>
  </si>
  <si>
    <r>
      <rPr>
        <b/>
        <sz val="9"/>
        <rFont val="宋体"/>
        <charset val="134"/>
      </rPr>
      <t>经营方式：</t>
    </r>
    <r>
      <rPr>
        <sz val="9"/>
        <rFont val="宋体"/>
        <charset val="134"/>
      </rPr>
      <t xml:space="preserve">承包经营
</t>
    </r>
    <r>
      <rPr>
        <b/>
        <sz val="9"/>
        <rFont val="宋体"/>
        <charset val="134"/>
      </rPr>
      <t>项目内容：</t>
    </r>
    <r>
      <rPr>
        <sz val="9"/>
        <rFont val="宋体"/>
        <charset val="134"/>
      </rPr>
      <t>新建大棚20座，规格为40米长、8米宽，双层塑料薄膜大棚。</t>
    </r>
  </si>
  <si>
    <r>
      <rPr>
        <b/>
        <sz val="9"/>
        <rFont val="宋体"/>
        <charset val="134"/>
      </rPr>
      <t>产权归属:</t>
    </r>
    <r>
      <rPr>
        <sz val="9"/>
        <rFont val="宋体"/>
        <charset val="134"/>
      </rPr>
      <t xml:space="preserve">石窑铺村集体经济联合社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带动群众务工就业10人，其中脱贫户4人，人均增收5000元；发展村集体经济、预计年收益3万元，村集体经济与脱贫户按7：3进行收益分配，村集体年收益2.1万元，29户脱贫户共收益0.9万元，脱贫户户均增收310元。</t>
    </r>
  </si>
  <si>
    <t>石窑铺村</t>
  </si>
  <si>
    <t>设计规划、材料采购、项目建设、工费支出</t>
  </si>
  <si>
    <t>2023年河口镇新品种苹果种植项目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</si>
  <si>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在核桃坝村、岩湾村新建100亩苹果园，其中核桃坝村40亩、岩湾村60亩，种植秦脆、维纳斯黄金等新品种树苗12700株，购置肥料40000公斤，拉围网2670米。</t>
    </r>
  </si>
  <si>
    <r>
      <rPr>
        <b/>
        <sz val="9"/>
        <rFont val="宋体"/>
        <charset val="134"/>
      </rPr>
      <t>产权归属:</t>
    </r>
    <r>
      <rPr>
        <sz val="9"/>
        <rFont val="宋体"/>
        <charset val="134"/>
      </rPr>
      <t xml:space="preserve">核桃坝村、岩湾村集体经济联合社
</t>
    </r>
    <r>
      <rPr>
        <b/>
        <sz val="9"/>
        <rFont val="宋体"/>
        <charset val="134"/>
      </rPr>
      <t>后续管护</t>
    </r>
    <r>
      <rPr>
        <sz val="9"/>
        <rFont val="宋体"/>
        <charset val="134"/>
      </rPr>
      <t>：核桃坝村、岩湾村集体经济联合社</t>
    </r>
    <r>
      <rPr>
        <b/>
        <sz val="9"/>
        <rFont val="宋体"/>
        <charset val="134"/>
      </rPr>
      <t xml:space="preserve">
联农带农机制：</t>
    </r>
    <r>
      <rPr>
        <sz val="9"/>
        <rFont val="宋体"/>
        <charset val="134"/>
      </rPr>
      <t>就业务工、带动生产、收益分红</t>
    </r>
    <r>
      <rPr>
        <b/>
        <sz val="9"/>
        <rFont val="宋体"/>
        <charset val="134"/>
      </rPr>
      <t xml:space="preserve">
绩效目标：</t>
    </r>
    <r>
      <rPr>
        <sz val="9"/>
        <rFont val="宋体"/>
        <charset val="134"/>
      </rPr>
      <t>带动群众就业务工42人，其中脱贫户18人，人均增收1500元；发展村集体经济，2025年开始预计每年收益20万元，村集体经济与脱贫户按7：3进行收益分配。村集体年收益14万元，脱贫户户均增收319元。</t>
    </r>
  </si>
  <si>
    <t>核桃坝村、
岩湾村</t>
  </si>
  <si>
    <t>2023年平木镇供港蔬菜基地建设项目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</si>
  <si>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将东庄村7座简易日光大棚挪移至寺河村改造提升，购置自动卷膜器14台，更换大棚塑料薄膜、喷灌设施，更换钢架管500m、弧形架14个，新买草帘子、遮阳网等2000㎡；改造寺河村20座日光蔬菜大棚，更换塑料薄膜、维修喷灌设施，配套修建300m排洪渠，砖铺棚间道路100m，购置大棚育苗机1套，100吨地磅1台、704拖拉机带旋耕机1台，大棚王1台；四村（东庄村、烧锅庄村、白蟒寺村、寺河村）联建，在寺河村新建2座双层连栋日光蔬菜大棚，共计8000㎡，配套滴灌等灌溉设施</t>
    </r>
  </si>
  <si>
    <t>2023.04-2023.09</t>
  </si>
  <si>
    <r>
      <rPr>
        <b/>
        <sz val="9"/>
        <rFont val="宋体"/>
        <charset val="134"/>
      </rPr>
      <t>产权归属:</t>
    </r>
    <r>
      <rPr>
        <sz val="9"/>
        <rFont val="宋体"/>
        <charset val="134"/>
      </rPr>
      <t xml:space="preserve">东庄村集体经济联合社、寺河村集体经济联合社、烧锅庄村集体经济联合社、平木村集体经济联合社、白蟒寺村集体经济联合社
</t>
    </r>
    <r>
      <rPr>
        <b/>
        <sz val="9"/>
        <rFont val="宋体"/>
        <charset val="134"/>
      </rPr>
      <t>后续管护：</t>
    </r>
    <r>
      <rPr>
        <sz val="9"/>
        <rFont val="宋体"/>
        <charset val="134"/>
      </rPr>
      <t>东庄村集体经济联合社、寺河村集体经济联合社、烧锅庄村集体经济联合社、平木村集体经济联合社、白蟒寺村集体经济联合社</t>
    </r>
    <r>
      <rPr>
        <b/>
        <sz val="9"/>
        <rFont val="宋体"/>
        <charset val="134"/>
      </rPr>
      <t xml:space="preserve">
联农带农机制：</t>
    </r>
    <r>
      <rPr>
        <sz val="9"/>
        <rFont val="宋体"/>
        <charset val="134"/>
      </rPr>
      <t>就业务工、带动生产、收益分红</t>
    </r>
    <r>
      <rPr>
        <b/>
        <sz val="9"/>
        <rFont val="宋体"/>
        <charset val="134"/>
      </rPr>
      <t xml:space="preserve">
绩效目标：</t>
    </r>
    <r>
      <rPr>
        <sz val="9"/>
        <rFont val="宋体"/>
        <charset val="134"/>
      </rPr>
      <t>带动群众就业30人，其中脱贫户14人，人均增收3000元，带动700户群众发展蔬菜产业；该项目实施后涉及村村集体经济预计年增收共50万元，各村集体经济与农户按6：4进行收益分配，各村集体年增加收益30万元，用于农户分红收益增加20万元。通过发展观光休闲、度假养生、采摘体验的“农旅融合”模式，带动村集体经济增收。</t>
    </r>
  </si>
  <si>
    <t>平木镇</t>
  </si>
  <si>
    <t>东庄村、
寺河村、平木村、烧锅庄村、白蟒寺村</t>
  </si>
  <si>
    <t>2023年平木镇西山村花卉大棚项目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</si>
  <si>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新建5座温室大棚，每座长37米，宽7米，最高3米、最低1.5米，浆砌实心砖墙80m³，配套30镀锌主拱架；安装增压泵1台，配套喷灌系统5套，含供水管道铺设600米；新建排水渠40米，硬化棚周边水泥路200㎡，浆砌实心挡墙30m³；配套手自两用卷帘机10台，电气控制箱5套，铺盖棚顶保温棉2000㎡、保温板100㎡</t>
    </r>
  </si>
  <si>
    <r>
      <rPr>
        <b/>
        <sz val="9"/>
        <rFont val="宋体"/>
        <charset val="134"/>
      </rPr>
      <t>产权归属:</t>
    </r>
    <r>
      <rPr>
        <sz val="9"/>
        <rFont val="宋体"/>
        <charset val="134"/>
      </rPr>
      <t xml:space="preserve">西山村集体经济联合社
</t>
    </r>
    <r>
      <rPr>
        <b/>
        <sz val="9"/>
        <rFont val="宋体"/>
        <charset val="134"/>
      </rPr>
      <t>后续管护：</t>
    </r>
    <r>
      <rPr>
        <sz val="9"/>
        <rFont val="宋体"/>
        <charset val="134"/>
      </rPr>
      <t>西山村集体经济联合社</t>
    </r>
    <r>
      <rPr>
        <b/>
        <sz val="9"/>
        <rFont val="宋体"/>
        <charset val="134"/>
      </rPr>
      <t xml:space="preserve">
联农带农机制：</t>
    </r>
    <r>
      <rPr>
        <sz val="9"/>
        <rFont val="宋体"/>
        <charset val="134"/>
      </rPr>
      <t>就业务工、收益分红</t>
    </r>
    <r>
      <rPr>
        <b/>
        <sz val="9"/>
        <rFont val="宋体"/>
        <charset val="134"/>
      </rPr>
      <t xml:space="preserve">
绩效目标：</t>
    </r>
    <r>
      <rPr>
        <sz val="9"/>
        <rFont val="宋体"/>
        <charset val="134"/>
      </rPr>
      <t>带动群众就业26人，其中脱贫户8人，人均增收2000元；实施该项目后村集体经济预计增加收益20万元，村集体经济与农户按7：3进行收益分配，村集体年收益增加14万元，用于农户分红收益增加6万元。</t>
    </r>
  </si>
  <si>
    <t>西山村</t>
  </si>
  <si>
    <t>2023年凤州镇邓家台村新优苹果示范园建设项目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</si>
  <si>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在邓家台村四组雷家山建设新优苹果示范园50亩，引进栽植新品种种秦脆、瑞雪树苗5500株（优质分枝大苗），铺设1320米，购置微生物菌肥22吨。</t>
    </r>
  </si>
  <si>
    <r>
      <rPr>
        <b/>
        <sz val="9"/>
        <rFont val="宋体"/>
        <charset val="134"/>
      </rPr>
      <t>产权归属:</t>
    </r>
    <r>
      <rPr>
        <sz val="9"/>
        <rFont val="宋体"/>
        <charset val="134"/>
      </rPr>
      <t xml:space="preserve">邓家台村集体股份经济联合社
</t>
    </r>
    <r>
      <rPr>
        <b/>
        <sz val="9"/>
        <rFont val="宋体"/>
        <charset val="134"/>
      </rPr>
      <t>带贫减贫机制：</t>
    </r>
    <r>
      <rPr>
        <sz val="9"/>
        <rFont val="宋体"/>
        <charset val="134"/>
      </rPr>
      <t xml:space="preserve">就业务工、带动生产、收益分红
</t>
    </r>
    <r>
      <rPr>
        <b/>
        <sz val="9"/>
        <rFont val="宋体"/>
        <charset val="134"/>
      </rPr>
      <t>绩效目标：</t>
    </r>
    <r>
      <rPr>
        <sz val="9"/>
        <rFont val="宋体"/>
        <charset val="134"/>
      </rPr>
      <t>带动本村群众建园务工20人，人均增收2750元；带动四组9户群众发展新优苹果产业，9户群众年增收87.5万元；发展村集体经济、预计年收入37.5万元，村集体经济与脱贫户按7：3进行收益分配，村集体年收益11.25万元，为38户脱贫户及监测对象共收益万元，脱贫户户均增收2960元。</t>
    </r>
  </si>
  <si>
    <t>邓家台村</t>
  </si>
  <si>
    <t>凤州镇镇</t>
  </si>
  <si>
    <t>苗木采购、土地平整、工费支出</t>
  </si>
  <si>
    <t>2023年唐藏镇庞家河村苹果园提质增效项目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</si>
  <si>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引进苹果新品种秦脆、瑞雪品种树苗11000株，购置微生物菌肥（厚地）1100袋，生根抗虫茬水溶剂（广仁科技）200套，深翻平整土地，实施老园改造100亩。</t>
    </r>
  </si>
  <si>
    <t>2023.04-2023.06</t>
  </si>
  <si>
    <r>
      <rPr>
        <b/>
        <sz val="9"/>
        <rFont val="宋体"/>
        <charset val="134"/>
      </rPr>
      <t>产权归属:</t>
    </r>
    <r>
      <rPr>
        <sz val="9"/>
        <rFont val="宋体"/>
        <charset val="134"/>
      </rPr>
      <t xml:space="preserve">庞家河村集体经济联合社
</t>
    </r>
    <r>
      <rPr>
        <b/>
        <sz val="9"/>
        <rFont val="宋体"/>
        <charset val="134"/>
      </rPr>
      <t>带贫减贫机制：</t>
    </r>
    <r>
      <rPr>
        <sz val="9"/>
        <rFont val="宋体"/>
        <charset val="134"/>
      </rPr>
      <t xml:space="preserve">就业务工、带动生产、收益分红
</t>
    </r>
    <r>
      <rPr>
        <b/>
        <sz val="9"/>
        <rFont val="宋体"/>
        <charset val="134"/>
      </rPr>
      <t>绩效目标：</t>
    </r>
    <r>
      <rPr>
        <sz val="9"/>
        <rFont val="宋体"/>
        <charset val="134"/>
      </rPr>
      <t>带动群众就业务工27人，其中脱贫户5人，人均增收1000元；带动群众23户发展种植新优苹果，户均增收1000元；发展村集体经济，2025年开始预计年收益10万元，村集体经济与脱贫户按7：3进行收益分配。村集体年收益7万元，77户脱贫户(含监测对象)共收益3万元，脱贫户户均增收389元。</t>
    </r>
  </si>
  <si>
    <t>庞家河村</t>
  </si>
  <si>
    <t>2023年唐藏镇李家庄村苹果老园改造项目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</si>
  <si>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引进苹果新品6650株，购置使用土豪根生根剂（佐田氏）200桶，生根抗虫茬粉剂（佐田氏）3370斤、微生物菌肥（佐田氏）530袋，深翻平整土地，建设高标准苹果示范园63亩。</t>
    </r>
  </si>
  <si>
    <r>
      <rPr>
        <b/>
        <sz val="9"/>
        <rFont val="宋体"/>
        <charset val="134"/>
      </rPr>
      <t>产权归属:</t>
    </r>
    <r>
      <rPr>
        <sz val="9"/>
        <rFont val="宋体"/>
        <charset val="134"/>
      </rPr>
      <t xml:space="preserve">李家庄村集体经济联合社
</t>
    </r>
    <r>
      <rPr>
        <b/>
        <sz val="9"/>
        <rFont val="宋体"/>
        <charset val="134"/>
      </rPr>
      <t>带贫减贫机制：</t>
    </r>
    <r>
      <rPr>
        <sz val="9"/>
        <rFont val="宋体"/>
        <charset val="134"/>
      </rPr>
      <t xml:space="preserve">就业务工、带动生产、收益分红
</t>
    </r>
    <r>
      <rPr>
        <b/>
        <sz val="9"/>
        <rFont val="宋体"/>
        <charset val="134"/>
      </rPr>
      <t>绩效目标：</t>
    </r>
    <r>
      <rPr>
        <sz val="9"/>
        <rFont val="宋体"/>
        <charset val="134"/>
      </rPr>
      <t>带动群众就业务工17人，其中脱贫户2人，人均增收1000元；带动群众17户发展种植新优苹果，户均增收1000元；发展村集体经济，2025年开始预计每年收益3.65万元，村集体经济与脱贫户按7：3进行收益分配。村集体年收益2.56万元，43户脱贫户(含监测对象)共收益1.09万元，脱贫户户均增收253元。</t>
    </r>
  </si>
  <si>
    <t>李家庄村</t>
  </si>
  <si>
    <t>2023年留凤关镇孔家庄村百亩花椒建园项目</t>
  </si>
  <si>
    <r>
      <rPr>
        <b/>
        <sz val="9"/>
        <rFont val="宋体"/>
        <charset val="134"/>
      </rPr>
      <t>经营方式：</t>
    </r>
    <r>
      <rPr>
        <sz val="9"/>
        <rFont val="宋体"/>
        <charset val="134"/>
      </rPr>
      <t>自主经营</t>
    </r>
    <r>
      <rPr>
        <b/>
        <sz val="9"/>
        <rFont val="宋体"/>
        <charset val="134"/>
      </rPr>
      <t xml:space="preserve">
项目内容：</t>
    </r>
    <r>
      <rPr>
        <sz val="9"/>
        <rFont val="宋体"/>
        <charset val="134"/>
      </rPr>
      <t>在孔家庄村韩家山新建120亩花椒园1个，栽植花椒苗660棵。同时完善配套基础设施，水泥硬化孔家庄村韩家山产业道路500米，修建排水渠200米。</t>
    </r>
  </si>
  <si>
    <t>2023.06-2023.12</t>
  </si>
  <si>
    <r>
      <rPr>
        <b/>
        <sz val="9"/>
        <rFont val="宋体"/>
        <charset val="134"/>
      </rPr>
      <t>产权归属:</t>
    </r>
    <r>
      <rPr>
        <sz val="9"/>
        <rFont val="宋体"/>
        <charset val="134"/>
      </rPr>
      <t>凤县留凤关镇孔家庄村集体经济联合社</t>
    </r>
    <r>
      <rPr>
        <b/>
        <sz val="9"/>
        <rFont val="宋体"/>
        <charset val="134"/>
      </rPr>
      <t xml:space="preserve">
带贫减贫机制：</t>
    </r>
    <r>
      <rPr>
        <sz val="9"/>
        <rFont val="宋体"/>
        <charset val="134"/>
      </rPr>
      <t>就业务工、带动生产、收益分红</t>
    </r>
    <r>
      <rPr>
        <b/>
        <sz val="9"/>
        <rFont val="宋体"/>
        <charset val="134"/>
      </rPr>
      <t xml:space="preserve">
绩效目标：</t>
    </r>
    <r>
      <rPr>
        <sz val="9"/>
        <rFont val="宋体"/>
        <charset val="134"/>
      </rPr>
      <t>带动群众就业务工45人，其中脱贫户6人，人均增收1000元；带动67户群众发展种植花椒产业；发展村集体经济、三年花椒成熟后预计年收入10万元，村集体经济与脱贫户按7：3进行收益分配，村集体年收益7万元，320户脱贫户共收益3万元，脱贫户户均增收94元。</t>
    </r>
  </si>
  <si>
    <t>留凤关镇</t>
  </si>
  <si>
    <t>孔家庄村</t>
  </si>
  <si>
    <t>2023年双石铺镇桥头庄村五味子园建设项目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</si>
  <si>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桥头庄村建设五味子采摘园，种植五味子苗30亩12000株，配套水泥柱及铁丝等基础设施。</t>
    </r>
  </si>
  <si>
    <r>
      <rPr>
        <b/>
        <sz val="9"/>
        <rFont val="宋体"/>
        <charset val="134"/>
      </rPr>
      <t>产权归属:</t>
    </r>
    <r>
      <rPr>
        <sz val="9"/>
        <rFont val="宋体"/>
        <charset val="134"/>
      </rPr>
      <t xml:space="preserve">桥头庄村集体经济联合社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就业务工26人，其中脱贫户10人，人均增收500元；发展村集体经济、前5年尚未挂果，预计年收益为零，挂果后一年收入预计达到5万元，村集体经济与脱贫户按7：3进行收益分配，村集体年收益3.5万元，297户脱贫户与农户共收益1.5万元，脱贫户户均增收200元，农户户增收50元。</t>
    </r>
  </si>
  <si>
    <t>双石铺镇</t>
  </si>
  <si>
    <t>桥头庄村</t>
  </si>
  <si>
    <t>2023年双石铺镇草店村花椒园建设项目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</si>
  <si>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建设标准花椒示范园100亩5000株，配套购买拖拉机1台,防霜冻生烟坑200个，安装杀虫灯20个，粘虫板1万张；修建30㎡生产用房1间；打造优质无刺花椒品种苗圃基地一个5亩3万株。</t>
    </r>
  </si>
  <si>
    <t>2023.06-2023.11</t>
  </si>
  <si>
    <r>
      <rPr>
        <b/>
        <sz val="9"/>
        <rFont val="宋体"/>
        <charset val="134"/>
      </rPr>
      <t>产权归属:</t>
    </r>
    <r>
      <rPr>
        <sz val="9"/>
        <rFont val="宋体"/>
        <charset val="134"/>
      </rPr>
      <t xml:space="preserve">草店村集体经济联合社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就业务工20人，其中脱贫户8人，人均增收2000元；发展村集体经济，通过花椒售卖等方式预计年收益10万，村集体经济与脱贫户按8：2进行收益分配，村集体年收益8万元，62户脱贫户与农户共收益2万元，户均增收322元。</t>
    </r>
  </si>
  <si>
    <t>草店村</t>
  </si>
  <si>
    <t>2023年红花铺镇白家店村食用菌产业园项目</t>
  </si>
  <si>
    <r>
      <rPr>
        <b/>
        <sz val="9"/>
        <rFont val="宋体"/>
        <charset val="134"/>
        <scheme val="minor"/>
      </rPr>
      <t>经营方式：</t>
    </r>
    <r>
      <rPr>
        <sz val="9"/>
        <rFont val="宋体"/>
        <charset val="134"/>
        <scheme val="minor"/>
      </rPr>
      <t xml:space="preserve">自主经营
</t>
    </r>
    <r>
      <rPr>
        <b/>
        <sz val="9"/>
        <rFont val="宋体"/>
        <charset val="134"/>
        <scheme val="minor"/>
      </rPr>
      <t>项目内容：</t>
    </r>
    <r>
      <rPr>
        <sz val="9"/>
        <rFont val="宋体"/>
        <charset val="134"/>
        <scheme val="minor"/>
      </rPr>
      <t>建设100立方存储冷库1座，更换食用菌大棚薄膜40个，购置大棚遮阴网200个，更换食用菌大棚喷灌设施抽水泵一套，更换喷灌管道500米，更换老旧电路1000米，购买菌袋13万袋，铺设沙石产业道路2000米，安装电控喷灌系统一套、控制器39个，电控卷膜系统一套、电子卷膜器78个，温湿度监测系统一套、电子温湿度计13个，电控降温系统一套、降温水帘39个、风机39个，建设遮阳网固定架39个，铺设控制电路13千米。</t>
    </r>
  </si>
  <si>
    <t>2023.03-2023.12</t>
  </si>
  <si>
    <r>
      <rPr>
        <b/>
        <sz val="9"/>
        <rFont val="宋体"/>
        <charset val="134"/>
        <scheme val="minor"/>
      </rPr>
      <t>产权归属:</t>
    </r>
    <r>
      <rPr>
        <sz val="9"/>
        <rFont val="宋体"/>
        <charset val="134"/>
        <scheme val="minor"/>
      </rPr>
      <t xml:space="preserve">白家店村集体经济联合社
</t>
    </r>
    <r>
      <rPr>
        <b/>
        <sz val="9"/>
        <rFont val="宋体"/>
        <charset val="134"/>
        <scheme val="minor"/>
      </rPr>
      <t>带贫减贫机制：</t>
    </r>
    <r>
      <rPr>
        <sz val="9"/>
        <rFont val="宋体"/>
        <charset val="134"/>
        <scheme val="minor"/>
      </rPr>
      <t xml:space="preserve">就业务工、收益分红
</t>
    </r>
    <r>
      <rPr>
        <b/>
        <sz val="9"/>
        <rFont val="宋体"/>
        <charset val="134"/>
        <scheme val="minor"/>
      </rPr>
      <t>绩效目标：</t>
    </r>
    <r>
      <rPr>
        <sz val="9"/>
        <rFont val="宋体"/>
        <charset val="134"/>
        <scheme val="minor"/>
      </rPr>
      <t>带动群众就业务工10人，其中脱贫户3人，人均增收3000元；发展村集体经济、预计年收益3.5万元，村集体经济与脱贫户按7：3进行收益分配。</t>
    </r>
  </si>
  <si>
    <t>红花铺镇</t>
  </si>
  <si>
    <t>白家店村</t>
  </si>
  <si>
    <t>2023年留凤关镇喇嘛泉村食用菌大棚修复项目</t>
  </si>
  <si>
    <r>
      <rPr>
        <b/>
        <sz val="9"/>
        <rFont val="宋体"/>
        <charset val="134"/>
        <scheme val="minor"/>
      </rPr>
      <t>经营方式：</t>
    </r>
    <r>
      <rPr>
        <sz val="9"/>
        <rFont val="宋体"/>
        <charset val="134"/>
        <scheme val="minor"/>
      </rPr>
      <t xml:space="preserve">承包经营
</t>
    </r>
    <r>
      <rPr>
        <b/>
        <sz val="9"/>
        <rFont val="宋体"/>
        <charset val="134"/>
        <scheme val="minor"/>
      </rPr>
      <t>项目内容：</t>
    </r>
    <r>
      <rPr>
        <sz val="9"/>
        <rFont val="宋体"/>
        <charset val="134"/>
        <scheme val="minor"/>
      </rPr>
      <t>对喇嘛泉村食用菌产业园135座食用菌大棚维修加固，其中严重受损7座，重度受损101座，一般受损27座（因2023年强降雪，造成食用菌大棚受损）。</t>
    </r>
  </si>
  <si>
    <r>
      <rPr>
        <b/>
        <sz val="9"/>
        <rFont val="宋体"/>
        <charset val="134"/>
        <scheme val="minor"/>
      </rPr>
      <t>产权归属:</t>
    </r>
    <r>
      <rPr>
        <sz val="9"/>
        <rFont val="宋体"/>
        <charset val="134"/>
        <scheme val="minor"/>
      </rPr>
      <t xml:space="preserve">凤县留凤关镇喇嘛泉村集体经济联合社
</t>
    </r>
    <r>
      <rPr>
        <b/>
        <sz val="9"/>
        <rFont val="宋体"/>
        <charset val="134"/>
        <scheme val="minor"/>
      </rPr>
      <t>带贫减贫机制：</t>
    </r>
    <r>
      <rPr>
        <sz val="9"/>
        <rFont val="宋体"/>
        <charset val="134"/>
        <scheme val="minor"/>
      </rPr>
      <t xml:space="preserve">就业务工、收益分红
</t>
    </r>
    <r>
      <rPr>
        <b/>
        <sz val="9"/>
        <rFont val="宋体"/>
        <charset val="134"/>
        <scheme val="minor"/>
      </rPr>
      <t>绩效目标：</t>
    </r>
    <r>
      <rPr>
        <sz val="9"/>
        <rFont val="宋体"/>
        <charset val="134"/>
        <scheme val="minor"/>
      </rPr>
      <t>带动群众就业务工25人，其中脱贫户6人，人均增收3000元；发展村集体经济，预计年收益19.8万元，村集体经济与脱贫户按7：3进行收益分配。村集体年收益13.86万元，115户脱贫户共收益5.94万元，脱贫户户均增收516元。</t>
    </r>
  </si>
  <si>
    <t>喇嘛泉村</t>
  </si>
  <si>
    <t>留凤关镇镇</t>
  </si>
  <si>
    <t>材料采购、工费支出</t>
  </si>
  <si>
    <t>②养殖业基地</t>
  </si>
  <si>
    <t>2023年凤州镇国安寺村林麝联建合养项目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</si>
  <si>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在国安寺一组陈家湾修建砖混结构林麝养殖圈舍200间，圈舍总面积907平方米（单间：1.62x2.8m）；管理用房6间（砖混结构），面积192平方米（单间：4x8m）；饲草储存间6间（砖混结构）面积126平方米（3x7m）；水泥硬化饲草晾晒场300平方米。</t>
    </r>
  </si>
  <si>
    <r>
      <rPr>
        <b/>
        <sz val="9"/>
        <rFont val="宋体"/>
        <charset val="134"/>
      </rPr>
      <t>产权归属:</t>
    </r>
    <r>
      <rPr>
        <sz val="9"/>
        <rFont val="宋体"/>
        <charset val="134"/>
      </rPr>
      <t xml:space="preserve">国安寺村集体股份经济联合社
</t>
    </r>
    <r>
      <rPr>
        <b/>
        <sz val="9"/>
        <rFont val="宋体"/>
        <charset val="134"/>
      </rPr>
      <t>后续管护：</t>
    </r>
    <r>
      <rPr>
        <sz val="9"/>
        <rFont val="宋体"/>
        <charset val="134"/>
      </rPr>
      <t>国安寺村集体股份经济联合社</t>
    </r>
    <r>
      <rPr>
        <b/>
        <sz val="9"/>
        <rFont val="宋体"/>
        <charset val="134"/>
      </rPr>
      <t xml:space="preserve">
联农带农机制：</t>
    </r>
    <r>
      <rPr>
        <sz val="9"/>
        <rFont val="宋体"/>
        <charset val="134"/>
      </rPr>
      <t>收益分红、带动生产</t>
    </r>
    <r>
      <rPr>
        <b/>
        <sz val="9"/>
        <rFont val="宋体"/>
        <charset val="134"/>
      </rPr>
      <t xml:space="preserve">
绩效目标：</t>
    </r>
    <r>
      <rPr>
        <sz val="9"/>
        <rFont val="宋体"/>
        <charset val="134"/>
      </rPr>
      <t>通过新建林麝圈舍扩大国安寺林麝养殖基地规模，通过招商引资每年能加村集体经济收入8万元，村集体经济与脱贫户按7：3进行收益分配。村集体年收益5.6万元，脱贫户共收益2.4万元，135户脱贫户户均增收171元。带动周边群众种植林麝饲草，按每市斤1元的价格供给林麝养殖基地，使提供林麝饲草家庭户均增收1000元。</t>
    </r>
  </si>
  <si>
    <t>国安寺村</t>
  </si>
  <si>
    <t>县林业局</t>
  </si>
  <si>
    <t>③水产养殖业发展</t>
  </si>
  <si>
    <t xml:space="preserve">2023年唐藏镇李家庄村生态水产养殖续建项目
</t>
  </si>
  <si>
    <r>
      <rPr>
        <b/>
        <sz val="9"/>
        <rFont val="宋体"/>
        <charset val="134"/>
        <scheme val="minor"/>
      </rPr>
      <t>项目内容:</t>
    </r>
    <r>
      <rPr>
        <sz val="9"/>
        <rFont val="宋体"/>
        <charset val="134"/>
        <scheme val="minor"/>
      </rPr>
      <t>对4号鱼池池壁进行砌石硬化加固，硬化鱼池周边道路440米（宽3.5米，厚度18厘米），修建面积9平方米无害化卫生公厕1座，修建护坡40米（高3.5米，上宽0.8米，下宽1.5米），对鱼池进水系统进行升级改造。</t>
    </r>
  </si>
  <si>
    <t>2023.04-2023.11</t>
  </si>
  <si>
    <r>
      <rPr>
        <b/>
        <sz val="9"/>
        <rFont val="宋体"/>
        <charset val="134"/>
        <scheme val="minor"/>
      </rPr>
      <t>产权归属:</t>
    </r>
    <r>
      <rPr>
        <sz val="9"/>
        <rFont val="宋体"/>
        <charset val="134"/>
        <scheme val="minor"/>
      </rPr>
      <t xml:space="preserve">李家庄村集体经济联合社
带贫减贫机制：就业务工、带动生产、收益分红
</t>
    </r>
    <r>
      <rPr>
        <b/>
        <sz val="9"/>
        <rFont val="宋体"/>
        <charset val="134"/>
        <scheme val="minor"/>
      </rPr>
      <t>绩效目标：</t>
    </r>
    <r>
      <rPr>
        <sz val="9"/>
        <rFont val="宋体"/>
        <charset val="134"/>
        <scheme val="minor"/>
      </rPr>
      <t>带动群众就业务工3人，其中脱贫户1人，人均增收1000元；发展村集体经济，预计年收益2.5万元，村集体经济与脱贫户按7：3进行收益分配。村集体年收益1.75万元，43户脱贫户（含监测对象）共收益0.75万元，脱贫户户均增收174元。</t>
    </r>
  </si>
  <si>
    <t>⑤休闲农业与乡村旅游</t>
  </si>
  <si>
    <t>2023年红花铺镇永生村乡村旅游民宿项目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</si>
  <si>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在永生村一组建设民宿20间2000平方米，以及给排水、电力等相关配套设施。</t>
    </r>
  </si>
  <si>
    <r>
      <rPr>
        <b/>
        <sz val="9"/>
        <rFont val="宋体"/>
        <charset val="134"/>
      </rPr>
      <t>产权归属:</t>
    </r>
    <r>
      <rPr>
        <sz val="9"/>
        <rFont val="宋体"/>
        <charset val="134"/>
      </rPr>
      <t xml:space="preserve">永生村集体经济联合社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带动群众务工就业13人，其中脱贫户3人，人均增收3100元；发展村集体经济，预计年收益30万元，村集体经济与脱贫户按7：3进行收益分配。村集体收益21万元，28户脱贫户共收益9万元，脱贫户户均增收3214元。</t>
    </r>
  </si>
  <si>
    <t>永生村</t>
  </si>
  <si>
    <t>县文旅局</t>
  </si>
  <si>
    <t>2023年凤州镇马鞍山村精品旅游民宿（红光沟故事）项目</t>
  </si>
  <si>
    <r>
      <rPr>
        <b/>
        <sz val="9"/>
        <rFont val="宋体"/>
        <charset val="134"/>
      </rPr>
      <t>经营方式：</t>
    </r>
    <r>
      <rPr>
        <sz val="9"/>
        <rFont val="宋体"/>
        <charset val="134"/>
      </rPr>
      <t xml:space="preserve">承包经营
</t>
    </r>
    <r>
      <rPr>
        <b/>
        <sz val="9"/>
        <rFont val="宋体"/>
        <charset val="134"/>
      </rPr>
      <t>项目内容：</t>
    </r>
    <r>
      <rPr>
        <sz val="9"/>
        <rFont val="宋体"/>
        <charset val="134"/>
      </rPr>
      <t>在三组改造提升村委会闲置2座厂房1200平方米（村集体资产），规划名宿套房2套（每套套房面积69.6平方米）、标准间客房5间（标准间面积40平方米），配套红光食堂、红光故事体验区、庭院区打造精品民宿，改造提升周边环境等。</t>
    </r>
  </si>
  <si>
    <r>
      <rPr>
        <b/>
        <sz val="9"/>
        <rFont val="宋体"/>
        <charset val="134"/>
      </rPr>
      <t>产权归属:</t>
    </r>
    <r>
      <rPr>
        <sz val="9"/>
        <rFont val="宋体"/>
        <charset val="134"/>
      </rPr>
      <t xml:space="preserve">马鞍山村集体经济联合社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带动群众务工就业11人，其中脱贫户3人，人均增收3200元；发展村集体经济，预计年收益10万元，村集体经济与脱贫户按7：3进行收益分配。村集体经浊收益7万元，147户脱贫户共收益3万元，脱贫户户均增收204元。</t>
    </r>
  </si>
  <si>
    <t>马鞍山村</t>
  </si>
  <si>
    <t>2023年留凤关镇喇嘛泉村苇子坪民宿项目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</si>
  <si>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利用苇子坪老村委会闲置房屋（村集体资产），改造民俗10间，提升周边环境。</t>
    </r>
  </si>
  <si>
    <r>
      <rPr>
        <b/>
        <sz val="9"/>
        <rFont val="宋体"/>
        <charset val="134"/>
      </rPr>
      <t>产权归属:</t>
    </r>
    <r>
      <rPr>
        <sz val="9"/>
        <rFont val="宋体"/>
        <charset val="134"/>
      </rPr>
      <t xml:space="preserve">喇嘛泉村集体经济联合社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带动群众务工13人，其中脱贫户3人，人均增收2000元；解决1-2人长期就业，人均增收5000元；发展村集体经济，预计年收益10万元，村集体经济与脱贫户按7：3进行收益分配，村集体经济收益7万元，115户脱贫户共收益3万元，脱贫户户均增收260元。</t>
    </r>
  </si>
  <si>
    <t>2023年双石铺镇兴隆场村集体经济农旅融合休闲体验项目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</si>
  <si>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在原有兴隆场一期民宿修建基础上：新修建民宿2套（一期二期共4套）；硬化院内土地330m</t>
    </r>
    <r>
      <rPr>
        <vertAlign val="superscript"/>
        <sz val="9"/>
        <rFont val="宋体"/>
        <charset val="134"/>
      </rPr>
      <t>2</t>
    </r>
    <r>
      <rPr>
        <sz val="9"/>
        <rFont val="宋体"/>
        <charset val="134"/>
      </rPr>
      <t>；修建厨房、餐厅1间；修建多功能活动室一间；对水、电、暖等基础设施进行完善。</t>
    </r>
  </si>
  <si>
    <r>
      <rPr>
        <b/>
        <sz val="9"/>
        <rFont val="宋体"/>
        <charset val="134"/>
      </rPr>
      <t>产权归属:</t>
    </r>
    <r>
      <rPr>
        <sz val="9"/>
        <rFont val="宋体"/>
        <charset val="134"/>
      </rPr>
      <t>兴隆场村集体经济联合社</t>
    </r>
    <r>
      <rPr>
        <b/>
        <sz val="9"/>
        <rFont val="宋体"/>
        <charset val="134"/>
      </rPr>
      <t xml:space="preserve">
后续管护：</t>
    </r>
    <r>
      <rPr>
        <sz val="9"/>
        <rFont val="宋体"/>
        <charset val="134"/>
      </rPr>
      <t>兴隆场村集体经济联合社</t>
    </r>
    <r>
      <rPr>
        <b/>
        <sz val="9"/>
        <rFont val="宋体"/>
        <charset val="134"/>
      </rPr>
      <t xml:space="preserve">
联农带农机制：</t>
    </r>
    <r>
      <rPr>
        <sz val="9"/>
        <rFont val="宋体"/>
        <charset val="134"/>
      </rPr>
      <t>就业务工、收益分红</t>
    </r>
    <r>
      <rPr>
        <b/>
        <sz val="9"/>
        <rFont val="宋体"/>
        <charset val="134"/>
      </rPr>
      <t xml:space="preserve">
绩效目标：</t>
    </r>
    <r>
      <rPr>
        <sz val="9"/>
        <rFont val="宋体"/>
        <charset val="134"/>
      </rPr>
      <t>带动群众务工13人，其中脱贫户3人，人均增收2000元；发展村集体经济，预计年收益10万元，村集体经济与脱贫户按7：3进行收益分配，村集体经济收益7万元，58户脱贫户共收益3万元，脱贫户户均增收500元。</t>
    </r>
  </si>
  <si>
    <t>兴隆场村</t>
  </si>
  <si>
    <t>2023年平木镇平木村白蟒寺村联建村集体经济农旅融合休闲体验项目</t>
  </si>
  <si>
    <r>
      <rPr>
        <b/>
        <sz val="9"/>
        <rFont val="宋体"/>
        <charset val="134"/>
      </rPr>
      <t>经营方式：</t>
    </r>
    <r>
      <rPr>
        <sz val="9"/>
        <rFont val="宋体"/>
        <charset val="134"/>
      </rPr>
      <t xml:space="preserve">合作经营
</t>
    </r>
    <r>
      <rPr>
        <b/>
        <sz val="9"/>
        <rFont val="宋体"/>
        <charset val="134"/>
      </rPr>
      <t>项目内容：</t>
    </r>
    <r>
      <rPr>
        <sz val="9"/>
        <rFont val="宋体"/>
        <charset val="134"/>
      </rPr>
      <t xml:space="preserve">在平木上河新建农旅融合休闲体验区2套，每套100㎡（含院落）6间房屋，共计200㎡，铺设用水管道440m，用电线路3000m（暗线），周边场地硬化280㎡。
</t>
    </r>
  </si>
  <si>
    <r>
      <rPr>
        <b/>
        <sz val="9"/>
        <rFont val="宋体"/>
        <charset val="134"/>
      </rPr>
      <t>产权归属:</t>
    </r>
    <r>
      <rPr>
        <sz val="9"/>
        <rFont val="宋体"/>
        <charset val="134"/>
      </rPr>
      <t xml:space="preserve">白蟒寺村、平木村集体经济联合社
</t>
    </r>
    <r>
      <rPr>
        <b/>
        <sz val="9"/>
        <rFont val="宋体"/>
        <charset val="134"/>
      </rPr>
      <t>后续管护：</t>
    </r>
    <r>
      <rPr>
        <sz val="9"/>
        <rFont val="宋体"/>
        <charset val="134"/>
      </rPr>
      <t>兴隆场村集体经济联合社</t>
    </r>
    <r>
      <rPr>
        <b/>
        <sz val="9"/>
        <rFont val="宋体"/>
        <charset val="134"/>
      </rPr>
      <t xml:space="preserve">
联农带农机制：</t>
    </r>
    <r>
      <rPr>
        <sz val="9"/>
        <rFont val="宋体"/>
        <charset val="134"/>
      </rPr>
      <t>就业务工、收益分红</t>
    </r>
    <r>
      <rPr>
        <b/>
        <sz val="9"/>
        <rFont val="宋体"/>
        <charset val="134"/>
      </rPr>
      <t xml:space="preserve">
绩效目标：</t>
    </r>
    <r>
      <rPr>
        <sz val="9"/>
        <rFont val="宋体"/>
        <charset val="134"/>
      </rPr>
      <t>带动群众务工10人，其中脱贫户4人，人均增收1500元；发展村集体经济，该项目实施后预计收益共5万元，村集体经济与农户按照7:3进行收益分配，村集体收益3.5万元，脱贫户分红收益1.5万元，脱贫户户均增收103元。</t>
    </r>
  </si>
  <si>
    <t xml:space="preserve">平木村 </t>
  </si>
  <si>
    <t>2023年河口镇岩湾村李家山特色民宿项目</t>
  </si>
  <si>
    <r>
      <rPr>
        <b/>
        <sz val="9"/>
        <rFont val="宋体"/>
        <charset val="134"/>
        <scheme val="minor"/>
      </rPr>
      <t>经营方式：</t>
    </r>
    <r>
      <rPr>
        <sz val="9"/>
        <rFont val="宋体"/>
        <charset val="134"/>
        <scheme val="minor"/>
      </rPr>
      <t xml:space="preserve">合作经营
</t>
    </r>
    <r>
      <rPr>
        <b/>
        <sz val="9"/>
        <rFont val="宋体"/>
        <charset val="134"/>
        <scheme val="minor"/>
      </rPr>
      <t>项目内容：</t>
    </r>
    <r>
      <rPr>
        <sz val="9"/>
        <rFont val="宋体"/>
        <charset val="134"/>
        <scheme val="minor"/>
      </rPr>
      <t>在岩湾村李家山新建特色民宿400㎡，发展壮大村集体经济。</t>
    </r>
  </si>
  <si>
    <r>
      <rPr>
        <b/>
        <sz val="9"/>
        <rFont val="宋体"/>
        <charset val="134"/>
        <scheme val="minor"/>
      </rPr>
      <t>产权归属:</t>
    </r>
    <r>
      <rPr>
        <sz val="9"/>
        <rFont val="宋体"/>
        <charset val="134"/>
        <scheme val="minor"/>
      </rPr>
      <t xml:space="preserve">岩湾村集体经济联合社
</t>
    </r>
    <r>
      <rPr>
        <b/>
        <sz val="9"/>
        <rFont val="宋体"/>
        <charset val="134"/>
        <scheme val="minor"/>
      </rPr>
      <t>带贫减贫机制：</t>
    </r>
    <r>
      <rPr>
        <sz val="9"/>
        <rFont val="宋体"/>
        <charset val="134"/>
        <scheme val="minor"/>
      </rPr>
      <t xml:space="preserve">就业务工、收益分红
</t>
    </r>
    <r>
      <rPr>
        <b/>
        <sz val="9"/>
        <rFont val="宋体"/>
        <charset val="134"/>
        <scheme val="minor"/>
      </rPr>
      <t>绩效目标：</t>
    </r>
    <r>
      <rPr>
        <sz val="9"/>
        <rFont val="宋体"/>
        <charset val="134"/>
        <scheme val="minor"/>
      </rPr>
      <t>带动群众务工就业10人，其中脱贫户3人，人均增收3500元；发展村集体经济，预计年收益15-20万元，村集体经济与脱贫户按7：3进行收益分配。村集体收益约14万元，脱贫户户均增收659元。</t>
    </r>
  </si>
  <si>
    <t>岩湾村</t>
  </si>
  <si>
    <t>2023年河口镇陈家岔村休闲农家项目</t>
  </si>
  <si>
    <r>
      <rPr>
        <b/>
        <sz val="9"/>
        <rFont val="宋体"/>
        <charset val="134"/>
        <scheme val="minor"/>
      </rPr>
      <t>经营方式：</t>
    </r>
    <r>
      <rPr>
        <sz val="9"/>
        <rFont val="宋体"/>
        <charset val="134"/>
        <scheme val="minor"/>
      </rPr>
      <t xml:space="preserve">合作经营
</t>
    </r>
    <r>
      <rPr>
        <b/>
        <sz val="9"/>
        <rFont val="宋体"/>
        <charset val="134"/>
        <scheme val="minor"/>
      </rPr>
      <t>项目内容：</t>
    </r>
    <r>
      <rPr>
        <sz val="9"/>
        <rFont val="宋体"/>
        <charset val="134"/>
        <scheme val="minor"/>
      </rPr>
      <t>采取“村村联建”方式，对岩湾村130㎡老旧建筑进行改造装修，购置相关设备，整治外围环境，建设休闲农家。</t>
    </r>
  </si>
  <si>
    <r>
      <rPr>
        <b/>
        <sz val="9"/>
        <rFont val="宋体"/>
        <charset val="134"/>
        <scheme val="minor"/>
      </rPr>
      <t>产权归属:</t>
    </r>
    <r>
      <rPr>
        <sz val="9"/>
        <rFont val="宋体"/>
        <charset val="134"/>
        <scheme val="minor"/>
      </rPr>
      <t xml:space="preserve">陈家岔村集体经济联合社
</t>
    </r>
    <r>
      <rPr>
        <b/>
        <sz val="9"/>
        <rFont val="宋体"/>
        <charset val="134"/>
        <scheme val="minor"/>
      </rPr>
      <t>带贫减贫机制：</t>
    </r>
    <r>
      <rPr>
        <sz val="9"/>
        <rFont val="宋体"/>
        <charset val="134"/>
        <scheme val="minor"/>
      </rPr>
      <t xml:space="preserve">就业务工、收益分红
</t>
    </r>
    <r>
      <rPr>
        <b/>
        <sz val="9"/>
        <rFont val="宋体"/>
        <charset val="134"/>
        <scheme val="minor"/>
      </rPr>
      <t>绩效目标：</t>
    </r>
    <r>
      <rPr>
        <sz val="9"/>
        <rFont val="宋体"/>
        <charset val="134"/>
        <scheme val="minor"/>
      </rPr>
      <t>带动群众务工就业3-5人，其中脱贫户2人，人均增收3000元；发展村集体经济，预计年收益5-8万元，村集体经济与脱贫户按7：3进行收益分配。村集体经浊收益5.6万元，脱贫户户均增收136元。</t>
    </r>
  </si>
  <si>
    <t>陈家岔村</t>
  </si>
  <si>
    <t>2023年黄牛铺镇东河桥村乡村旅游提升建设项目</t>
  </si>
  <si>
    <r>
      <rPr>
        <b/>
        <sz val="9"/>
        <rFont val="宋体"/>
        <charset val="134"/>
        <scheme val="minor"/>
      </rPr>
      <t>经营方式：合作</t>
    </r>
    <r>
      <rPr>
        <sz val="9"/>
        <rFont val="宋体"/>
        <charset val="134"/>
        <scheme val="minor"/>
      </rPr>
      <t xml:space="preserve">经营
</t>
    </r>
    <r>
      <rPr>
        <b/>
        <sz val="9"/>
        <rFont val="宋体"/>
        <charset val="134"/>
        <scheme val="minor"/>
      </rPr>
      <t>项目内容：</t>
    </r>
    <r>
      <rPr>
        <sz val="9"/>
        <rFont val="宋体"/>
        <charset val="134"/>
        <scheme val="minor"/>
      </rPr>
      <t>购买太空舱2座，购买三角帐篷、圆顶帐篷、六角天幕等帐篷12个。</t>
    </r>
  </si>
  <si>
    <r>
      <rPr>
        <b/>
        <sz val="9"/>
        <rFont val="宋体"/>
        <charset val="134"/>
        <scheme val="minor"/>
      </rPr>
      <t>产权归属:</t>
    </r>
    <r>
      <rPr>
        <sz val="9"/>
        <rFont val="宋体"/>
        <charset val="134"/>
        <scheme val="minor"/>
      </rPr>
      <t xml:space="preserve">东河桥村集体经济联合社
</t>
    </r>
    <r>
      <rPr>
        <b/>
        <sz val="9"/>
        <rFont val="宋体"/>
        <charset val="134"/>
        <scheme val="minor"/>
      </rPr>
      <t>带贫减贫机制：</t>
    </r>
    <r>
      <rPr>
        <sz val="9"/>
        <rFont val="宋体"/>
        <charset val="134"/>
        <scheme val="minor"/>
      </rPr>
      <t xml:space="preserve">就业务工、收益分红
</t>
    </r>
    <r>
      <rPr>
        <b/>
        <sz val="9"/>
        <rFont val="宋体"/>
        <charset val="134"/>
        <scheme val="minor"/>
      </rPr>
      <t>绩效目标：</t>
    </r>
    <r>
      <rPr>
        <sz val="9"/>
        <rFont val="宋体"/>
        <charset val="134"/>
        <scheme val="minor"/>
      </rPr>
      <t>带动群众务工12人（其中脱贫户2个），人均增收2000元；发展村集体经济，预计年收益5万元，村集体经济与脱贫户按7：3进行收益分配，村集体经济收益3.5万元，34户脱贫户共收益1.5万元，脱贫户户均增收441元。同时带动10户农家乐、2户商店户均增收3000元。</t>
    </r>
  </si>
  <si>
    <t>东河桥村</t>
  </si>
  <si>
    <t>材料采购</t>
  </si>
  <si>
    <t>2.加工流通项目</t>
  </si>
  <si>
    <t>①农产品仓储保鲜冷链基础设施建设</t>
  </si>
  <si>
    <t>1</t>
  </si>
  <si>
    <t>2023年双石铺镇张家窑村冷库项目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</si>
  <si>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在张家窑村龙家坪修建200吨冷库一座；进行地基处理，修建库体，配备制冷设备、风机等。</t>
    </r>
  </si>
  <si>
    <t>2023.06-2023.09</t>
  </si>
  <si>
    <r>
      <rPr>
        <b/>
        <sz val="9"/>
        <rFont val="宋体"/>
        <charset val="134"/>
      </rPr>
      <t>产权归属:</t>
    </r>
    <r>
      <rPr>
        <sz val="9"/>
        <rFont val="宋体"/>
        <charset val="134"/>
      </rPr>
      <t xml:space="preserve">张家窑村集体经济联合社
</t>
    </r>
    <r>
      <rPr>
        <b/>
        <sz val="9"/>
        <rFont val="宋体"/>
        <charset val="134"/>
      </rPr>
      <t>后续管护：</t>
    </r>
    <r>
      <rPr>
        <sz val="9"/>
        <rFont val="宋体"/>
        <charset val="134"/>
      </rPr>
      <t>张家窑村集体经济联合社</t>
    </r>
    <r>
      <rPr>
        <b/>
        <sz val="9"/>
        <rFont val="宋体"/>
        <charset val="134"/>
      </rPr>
      <t xml:space="preserve">
联农带农机制：</t>
    </r>
    <r>
      <rPr>
        <sz val="9"/>
        <rFont val="宋体"/>
        <charset val="134"/>
      </rPr>
      <t>就业务工、收益分红</t>
    </r>
    <r>
      <rPr>
        <b/>
        <sz val="9"/>
        <rFont val="宋体"/>
        <charset val="134"/>
      </rPr>
      <t xml:space="preserve">
绩效目标：</t>
    </r>
    <r>
      <rPr>
        <sz val="9"/>
        <rFont val="宋体"/>
        <charset val="134"/>
      </rPr>
      <t>带动群众务工20人，其中脱贫户10人，人均增收2000元；发展村集体经济，张家窑村、何家坪村及甘肃省杨店镇的果农将水果存储至冷库。何家坪村、张家窑村每年苹果产量在400吨左右，冷库放置收取费用按照每斤0.3元，预计年收益10万元，村集体经济与脱贫户按7：3进行收益分配，村集体经济收益7万元，72户脱贫户共收益3万元，脱贫户户均增收400元。</t>
    </r>
  </si>
  <si>
    <t>张家窑村</t>
  </si>
  <si>
    <t>②加工业</t>
  </si>
  <si>
    <t>2023年留凤关镇社区工厂年产三十万个毛绒玩具加工项目</t>
  </si>
  <si>
    <r>
      <rPr>
        <b/>
        <sz val="9"/>
        <rFont val="宋体"/>
        <charset val="134"/>
      </rPr>
      <t>经营方式：</t>
    </r>
    <r>
      <rPr>
        <sz val="9"/>
        <rFont val="宋体"/>
        <charset val="134"/>
      </rPr>
      <t xml:space="preserve">入股经营
</t>
    </r>
    <r>
      <rPr>
        <b/>
        <sz val="9"/>
        <rFont val="宋体"/>
        <charset val="134"/>
      </rPr>
      <t>项目内容：</t>
    </r>
    <r>
      <rPr>
        <sz val="9"/>
        <rFont val="宋体"/>
        <charset val="134"/>
      </rPr>
      <t>在留凤关镇社区工厂新开生产线两条，增加加工配套设备60台，生产毛绒玩具。</t>
    </r>
  </si>
  <si>
    <r>
      <rPr>
        <b/>
        <sz val="9"/>
        <rFont val="宋体"/>
        <charset val="134"/>
      </rPr>
      <t>产权归属:</t>
    </r>
    <r>
      <rPr>
        <sz val="9"/>
        <rFont val="宋体"/>
        <charset val="134"/>
      </rPr>
      <t xml:space="preserve">留凤关村集体经济联合社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提供就业岗位50个解决50人就业，人均增收15000元；发展村集体经济，预计年收益30万元，村集体经济与脱贫户按7：3进行收益分配。村集体年收益21万元，1176户脱贫户共收益9万元，脱贫户户均增收76元。</t>
    </r>
  </si>
  <si>
    <t>留凤关村</t>
  </si>
  <si>
    <t>县人社局</t>
  </si>
  <si>
    <t>设备采购</t>
  </si>
  <si>
    <t>2023年红花铺镇草凉驿村移民搬迁社区工厂项目</t>
  </si>
  <si>
    <r>
      <rPr>
        <b/>
        <sz val="9"/>
        <rFont val="宋体"/>
        <charset val="134"/>
      </rPr>
      <t>经营方式：</t>
    </r>
    <r>
      <rPr>
        <sz val="9"/>
        <rFont val="宋体"/>
        <charset val="134"/>
      </rPr>
      <t xml:space="preserve">承包经营
</t>
    </r>
    <r>
      <rPr>
        <b/>
        <sz val="9"/>
        <rFont val="宋体"/>
        <charset val="134"/>
      </rPr>
      <t>项目内容：</t>
    </r>
    <r>
      <rPr>
        <sz val="9"/>
        <rFont val="宋体"/>
        <charset val="134"/>
      </rPr>
      <t>对草凉驿村移民搬迁点厂房进行改造，配套艾草加工设备18套，硬化厂区场地等</t>
    </r>
  </si>
  <si>
    <r>
      <rPr>
        <b/>
        <sz val="9"/>
        <rFont val="宋体"/>
        <charset val="134"/>
      </rPr>
      <t>产权归属:</t>
    </r>
    <r>
      <rPr>
        <sz val="9"/>
        <rFont val="宋体"/>
        <charset val="134"/>
      </rPr>
      <t xml:space="preserve">草凉驿村集体经济联合社
</t>
    </r>
    <r>
      <rPr>
        <b/>
        <sz val="9"/>
        <rFont val="宋体"/>
        <charset val="134"/>
      </rPr>
      <t>带贫减贫机制：</t>
    </r>
    <r>
      <rPr>
        <sz val="9"/>
        <rFont val="宋体"/>
        <charset val="134"/>
      </rPr>
      <t xml:space="preserve">就业务工、收益分红
</t>
    </r>
    <r>
      <rPr>
        <b/>
        <sz val="9"/>
        <rFont val="宋体"/>
        <charset val="134"/>
      </rPr>
      <t>绩效目标：</t>
    </r>
    <r>
      <rPr>
        <sz val="9"/>
        <rFont val="宋体"/>
        <charset val="134"/>
      </rPr>
      <t>提供就业岗位10个，发展村集体经济，预计年收益10万，村集体经济与脱贫户按7∶3进行收益分配，村集体经济年收益7万元，31户脱贫户共收益3万元，脱贫户户均增收967元。。</t>
    </r>
  </si>
  <si>
    <t>草凉驿村</t>
  </si>
  <si>
    <t>2023年红花铺镇中蜂产品加工项目</t>
  </si>
  <si>
    <r>
      <rPr>
        <b/>
        <sz val="9"/>
        <rFont val="宋体"/>
        <charset val="134"/>
      </rPr>
      <t>经营方式：</t>
    </r>
    <r>
      <rPr>
        <sz val="9"/>
        <rFont val="宋体"/>
        <charset val="134"/>
      </rPr>
      <t xml:space="preserve">入股经营
</t>
    </r>
    <r>
      <rPr>
        <b/>
        <sz val="9"/>
        <rFont val="宋体"/>
        <charset val="134"/>
      </rPr>
      <t>项目内容：</t>
    </r>
    <r>
      <rPr>
        <sz val="9"/>
        <rFont val="宋体"/>
        <charset val="134"/>
      </rPr>
      <t>修建中蜂产品加工厂房1座、购置蜂产品生产线1条，栽植药用兼蜜源植物100亩。</t>
    </r>
  </si>
  <si>
    <r>
      <rPr>
        <b/>
        <sz val="9"/>
        <rFont val="宋体"/>
        <charset val="134"/>
      </rPr>
      <t>产权归属:</t>
    </r>
    <r>
      <rPr>
        <sz val="9"/>
        <rFont val="宋体"/>
        <charset val="134"/>
      </rPr>
      <t xml:space="preserve">永生村集体经济联合社
</t>
    </r>
    <r>
      <rPr>
        <b/>
        <sz val="9"/>
        <rFont val="宋体"/>
        <charset val="134"/>
      </rPr>
      <t>带贫减贫机制：</t>
    </r>
    <r>
      <rPr>
        <sz val="9"/>
        <rFont val="宋体"/>
        <charset val="134"/>
      </rPr>
      <t xml:space="preserve">带动生产、帮助产销对接、收益分红
</t>
    </r>
    <r>
      <rPr>
        <b/>
        <sz val="9"/>
        <rFont val="宋体"/>
        <charset val="134"/>
      </rPr>
      <t>绩效目标：</t>
    </r>
    <r>
      <rPr>
        <sz val="9"/>
        <rFont val="宋体"/>
        <charset val="134"/>
      </rPr>
      <t>带动28户中蜂养殖户扩大生产规模，户均增收300元；帮助产销对接，通过加工提升中蜂产品附加值，解决卖难问题，帮助销售蜂蜜1400斤；发展村集体经济，预计年收益10万元，村集体经济与脱贫户按7：3进行收益分配，村集体年收益7万元，75户脱贫户共收益3万元，脱贫户户均增收400元。</t>
    </r>
  </si>
  <si>
    <t>2023年河口镇河口村中药材延链补链项目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</si>
  <si>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扩大河口村中药材加工厂生产经营规模和范围，购置新式切药机1台、储存设备4台、改造烘干设施5处、增设分筛5张、风机1台；新建封闭式生产车间400㎡；增添封口、清洁、包装等设备，研发加工中药材养生茶、中药调料包、药浴包、艾炙香等养生产品，延伸中药材产业链。</t>
    </r>
  </si>
  <si>
    <r>
      <rPr>
        <b/>
        <sz val="9"/>
        <rFont val="宋体"/>
        <charset val="134"/>
      </rPr>
      <t>产权归属:</t>
    </r>
    <r>
      <rPr>
        <sz val="9"/>
        <rFont val="宋体"/>
        <charset val="134"/>
      </rPr>
      <t xml:space="preserve">河口村集体经济联合社
</t>
    </r>
    <r>
      <rPr>
        <b/>
        <sz val="9"/>
        <rFont val="宋体"/>
        <charset val="134"/>
      </rPr>
      <t>后续管护：</t>
    </r>
    <r>
      <rPr>
        <sz val="9"/>
        <rFont val="宋体"/>
        <charset val="134"/>
      </rPr>
      <t>河口村集体经济联合社</t>
    </r>
    <r>
      <rPr>
        <b/>
        <sz val="9"/>
        <rFont val="宋体"/>
        <charset val="134"/>
      </rPr>
      <t xml:space="preserve">
联农带农机制：</t>
    </r>
    <r>
      <rPr>
        <sz val="9"/>
        <rFont val="宋体"/>
        <charset val="134"/>
      </rPr>
      <t>就业务工、带动生产、收益分红</t>
    </r>
    <r>
      <rPr>
        <b/>
        <sz val="9"/>
        <rFont val="宋体"/>
        <charset val="134"/>
      </rPr>
      <t xml:space="preserve">
绩效目标：</t>
    </r>
    <r>
      <rPr>
        <sz val="9"/>
        <rFont val="宋体"/>
        <charset val="134"/>
      </rPr>
      <t>带动群众就业务工30人，其中脱贫户12人，人均增收1800元；带动群众31户发展中药材种植，户均增收2200元；发展村集体经济、预计年收益20万元，村集体经济与农户按7：3进行收益分配。村集体年收益14万元，44户脱贫户共收益0.66万元，脱贫户户均增收150元。</t>
    </r>
  </si>
  <si>
    <t>河口村</t>
  </si>
  <si>
    <t>③市场建设和农村物流</t>
  </si>
  <si>
    <t>2023年双石铺镇阴湾村酒奠梁农产品交易中心</t>
  </si>
  <si>
    <r>
      <rPr>
        <b/>
        <sz val="9"/>
        <rFont val="宋体"/>
        <charset val="134"/>
      </rPr>
      <t>经营方式：</t>
    </r>
    <r>
      <rPr>
        <sz val="9"/>
        <rFont val="宋体"/>
        <charset val="134"/>
      </rPr>
      <t xml:space="preserve">自主经营
</t>
    </r>
    <r>
      <rPr>
        <b/>
        <sz val="9"/>
        <rFont val="宋体"/>
        <charset val="134"/>
      </rPr>
      <t>项目内容：</t>
    </r>
    <r>
      <rPr>
        <sz val="9"/>
        <rFont val="宋体"/>
        <charset val="134"/>
      </rPr>
      <t>在阴湾村酒奠梁改造房屋80平方米，设置农产品交易展示和电商直播区域，配备展示柜（架）、直播设施等。</t>
    </r>
  </si>
  <si>
    <r>
      <rPr>
        <b/>
        <sz val="9"/>
        <rFont val="宋体"/>
        <charset val="134"/>
      </rPr>
      <t>产权归属:</t>
    </r>
    <r>
      <rPr>
        <sz val="9"/>
        <rFont val="宋体"/>
        <charset val="134"/>
      </rPr>
      <t xml:space="preserve">阴湾村集体经济联合社
</t>
    </r>
    <r>
      <rPr>
        <b/>
        <sz val="9"/>
        <rFont val="宋体"/>
        <charset val="134"/>
      </rPr>
      <t>带贫减贫机制：</t>
    </r>
    <r>
      <rPr>
        <sz val="9"/>
        <rFont val="宋体"/>
        <charset val="134"/>
      </rPr>
      <t xml:space="preserve">带动生产、收益分红
</t>
    </r>
    <r>
      <rPr>
        <b/>
        <sz val="9"/>
        <rFont val="宋体"/>
        <charset val="134"/>
      </rPr>
      <t>绩效目标：</t>
    </r>
    <r>
      <rPr>
        <sz val="9"/>
        <rFont val="宋体"/>
        <charset val="134"/>
      </rPr>
      <t>带动268户脱贫户发展产业，拓宽销售渠道，户均增收200元；发展村集体经济、预计年收益8万元，村集体经济与脱贫户按7:3进行收益分配。村集体年收益5.6万元，268户脱贫户共收益2.4万元，脱贫户户均增收89元。</t>
    </r>
  </si>
  <si>
    <t>阴湾村</t>
  </si>
  <si>
    <t>3.配套设施项目</t>
  </si>
  <si>
    <t>①小型农田水利设施及产业配套基础设施建设</t>
  </si>
  <si>
    <t>2023年唐藏镇辛家庄村大平山千亩花椒示范园产业配套基础设施建设项目</t>
  </si>
  <si>
    <r>
      <rPr>
        <b/>
        <sz val="9"/>
        <rFont val="宋体"/>
        <charset val="134"/>
        <scheme val="minor"/>
      </rPr>
      <t>项目内容：</t>
    </r>
    <r>
      <rPr>
        <sz val="9"/>
        <rFont val="宋体"/>
        <charset val="134"/>
        <scheme val="minor"/>
      </rPr>
      <t>在辛家庄村大平山，围绕千亩花椒示范园，修建田间产业道路1条，长2.2公里，宽2.5米，厚15厘米。</t>
    </r>
  </si>
  <si>
    <r>
      <rPr>
        <b/>
        <sz val="9"/>
        <color theme="1"/>
        <rFont val="宋体"/>
        <charset val="134"/>
        <scheme val="minor"/>
      </rPr>
      <t>产权归属:</t>
    </r>
    <r>
      <rPr>
        <sz val="9"/>
        <color theme="1"/>
        <rFont val="宋体"/>
        <charset val="134"/>
        <scheme val="minor"/>
      </rPr>
      <t>辛家庄村集体经济联合社</t>
    </r>
    <r>
      <rPr>
        <b/>
        <sz val="9"/>
        <color theme="1"/>
        <rFont val="宋体"/>
        <charset val="134"/>
        <scheme val="minor"/>
      </rPr>
      <t xml:space="preserve">
绩效目标：</t>
    </r>
    <r>
      <rPr>
        <sz val="9"/>
        <rFont val="宋体"/>
        <charset val="134"/>
        <scheme val="minor"/>
      </rPr>
      <t>通过完善产业基础设施，在辛家庄村大平山，围绕千亩花椒示范园，修建田间产业道路1条，长2.2公里，宽2.5米，厚15厘米，改善92户群众生产条件。</t>
    </r>
  </si>
  <si>
    <t>辛家庄村</t>
  </si>
  <si>
    <t>县交通局</t>
  </si>
  <si>
    <t>2023年留凤关镇喇嘛泉村林麝养殖基地产业配套基础设施建设项目</t>
  </si>
  <si>
    <r>
      <rPr>
        <b/>
        <sz val="9"/>
        <rFont val="宋体"/>
        <charset val="134"/>
      </rPr>
      <t>项目内容：</t>
    </r>
    <r>
      <rPr>
        <sz val="9"/>
        <rFont val="宋体"/>
        <charset val="134"/>
      </rPr>
      <t>在喇嘛泉村林麝养殖基地处延长修建排水沟涵管、硬化产业路500米，修建浆砌石八字挡墙50米。</t>
    </r>
  </si>
  <si>
    <t>2023.5.8----2023.12.31</t>
  </si>
  <si>
    <r>
      <rPr>
        <b/>
        <sz val="9"/>
        <color theme="1"/>
        <rFont val="宋体"/>
        <charset val="134"/>
      </rPr>
      <t>产权归属:</t>
    </r>
    <r>
      <rPr>
        <sz val="9"/>
        <color theme="1"/>
        <rFont val="宋体"/>
        <charset val="134"/>
      </rPr>
      <t>留凤关镇喇嘛泉村村委会</t>
    </r>
    <r>
      <rPr>
        <b/>
        <sz val="9"/>
        <color theme="1"/>
        <rFont val="宋体"/>
        <charset val="134"/>
      </rPr>
      <t>绩效目标：</t>
    </r>
    <r>
      <rPr>
        <sz val="9"/>
        <color theme="1"/>
        <rFont val="宋体"/>
        <charset val="134"/>
      </rPr>
      <t>通过基础设施建设，在喇嘛泉村林麝养殖基地处延长修建排水沟涵管、硬化产业路500米，修建浆砌石八字挡墙50米。解决养殖场117只林麝养殖饲草供应、就医等方面出行困难的问题，为壮大村集体经济提供基础设施保障，受益脱贫户115户409人。</t>
    </r>
  </si>
  <si>
    <t>2023年唐藏镇庞家河村新优品种苹果示范园配套产业路硬化项目</t>
  </si>
  <si>
    <t>项目内容：对庞家河村一组平原新优品种苹果示范园产业路进行硬化，共计长640米，宽度3.0米，厚度18厘米，沿途修建错车位3处。</t>
  </si>
  <si>
    <t>2023年7月-2023年12月</t>
  </si>
  <si>
    <r>
      <rPr>
        <b/>
        <sz val="10"/>
        <rFont val="宋体"/>
        <charset val="134"/>
      </rPr>
      <t>产权归属：</t>
    </r>
    <r>
      <rPr>
        <sz val="10"/>
        <rFont val="宋体"/>
        <charset val="134"/>
      </rPr>
      <t xml:space="preserve">庞家河村集体
</t>
    </r>
    <r>
      <rPr>
        <b/>
        <sz val="10"/>
        <rFont val="宋体"/>
        <charset val="134"/>
      </rPr>
      <t>后续管护：</t>
    </r>
    <r>
      <rPr>
        <sz val="10"/>
        <rFont val="宋体"/>
        <charset val="134"/>
      </rPr>
      <t xml:space="preserve">庞家河村集体股份经济联合社
</t>
    </r>
    <r>
      <rPr>
        <b/>
        <sz val="10"/>
        <rFont val="宋体"/>
        <charset val="134"/>
      </rPr>
      <t>绩效目标：</t>
    </r>
    <r>
      <rPr>
        <sz val="10"/>
        <rFont val="宋体"/>
        <charset val="134"/>
      </rPr>
      <t>改善生产生活条件，提升64户203人（其中脱贫户12户29人）群众生产便利问题，巩固脱贫成效，间接带动产业发展。</t>
    </r>
  </si>
  <si>
    <t>②产业园（区）</t>
  </si>
  <si>
    <t>2023年平木镇杨河村食用菌大棚基地配套设施项目</t>
  </si>
  <si>
    <r>
      <rPr>
        <b/>
        <sz val="9"/>
        <rFont val="宋体"/>
        <charset val="134"/>
      </rPr>
      <t>项目内容：</t>
    </r>
    <r>
      <rPr>
        <sz val="9"/>
        <rFont val="宋体"/>
        <charset val="134"/>
      </rPr>
      <t>混凝土硬化太凤公路通往食用菌基地道路长300米，宽3.5米，厚0.18米。大棚改造提升50PE管道650米，25PE管道1400米，高压喷头800个，增压泵1套，新建维修蓄水池50立方米，大棚无滴膜9个7920平方米。</t>
    </r>
  </si>
  <si>
    <t>2023.03-2023.08</t>
  </si>
  <si>
    <r>
      <rPr>
        <b/>
        <sz val="9"/>
        <color theme="1"/>
        <rFont val="宋体"/>
        <charset val="134"/>
      </rPr>
      <t>产权归属:</t>
    </r>
    <r>
      <rPr>
        <sz val="9"/>
        <color theme="1"/>
        <rFont val="宋体"/>
        <charset val="134"/>
      </rPr>
      <t>平木镇杨河村集体经济联合社</t>
    </r>
    <r>
      <rPr>
        <b/>
        <sz val="9"/>
        <color theme="1"/>
        <rFont val="宋体"/>
        <charset val="134"/>
      </rPr>
      <t xml:space="preserve">
绩效目标：</t>
    </r>
    <r>
      <rPr>
        <sz val="9"/>
        <color theme="1"/>
        <rFont val="宋体"/>
        <charset val="134"/>
      </rPr>
      <t>通过完善产业基础设施，硬化道路300米，新建维修蓄水池50立方米，铺设管道2000米，增加高压喷头800个，增加大棚无滴膜7920平方米，增加食用菌产量，预计村集体经济收益年增加</t>
    </r>
    <r>
      <rPr>
        <sz val="10"/>
        <color theme="1"/>
        <rFont val="宋体"/>
        <charset val="134"/>
      </rPr>
      <t>到6万元，村集体经济与脱贫户按7:3进行收益分配。村集体年收益4.2万元，44户脱贫户共收益1.8万元，脱贫户户均增收409元</t>
    </r>
    <r>
      <rPr>
        <sz val="9"/>
        <color theme="1"/>
        <rFont val="宋体"/>
        <charset val="134"/>
      </rPr>
      <t>。</t>
    </r>
  </si>
  <si>
    <t>杨河村</t>
  </si>
  <si>
    <t>县交通局县水利局</t>
  </si>
  <si>
    <t>2023年黄牛铺镇黄牛铺村农事服务项目</t>
  </si>
  <si>
    <r>
      <rPr>
        <b/>
        <sz val="9"/>
        <rFont val="宋体"/>
        <charset val="134"/>
      </rPr>
      <t>经营方式：</t>
    </r>
    <r>
      <rPr>
        <sz val="9"/>
        <rFont val="宋体"/>
        <charset val="134"/>
      </rPr>
      <t xml:space="preserve">自主经营             </t>
    </r>
    <r>
      <rPr>
        <b/>
        <sz val="9"/>
        <rFont val="宋体"/>
        <charset val="134"/>
      </rPr>
      <t>项目内容：</t>
    </r>
    <r>
      <rPr>
        <sz val="9"/>
        <rFont val="宋体"/>
        <charset val="134"/>
      </rPr>
      <t>购买904型号拖拉机1辆、配套1LT-327液压翻转犁、1GOQN-200旋耕机、1JH-150还田设备各1个；购买时风4.2米转运收割机附属板车1辆；购买时风7YPJ-1750DE2N4农资收运车2辆。</t>
    </r>
  </si>
  <si>
    <t>2023.06-2023.08</t>
  </si>
  <si>
    <r>
      <rPr>
        <b/>
        <sz val="9"/>
        <rFont val="宋体"/>
        <charset val="134"/>
      </rPr>
      <t>产权归属:</t>
    </r>
    <r>
      <rPr>
        <sz val="9"/>
        <rFont val="宋体"/>
        <charset val="134"/>
      </rPr>
      <t xml:space="preserve">黄牛铺村集体经济联合社
</t>
    </r>
    <r>
      <rPr>
        <b/>
        <sz val="9"/>
        <rFont val="宋体"/>
        <charset val="134"/>
      </rPr>
      <t>后续管护：</t>
    </r>
    <r>
      <rPr>
        <sz val="9"/>
        <rFont val="宋体"/>
        <charset val="134"/>
      </rPr>
      <t>黄牛铺村集体经济联合社</t>
    </r>
    <r>
      <rPr>
        <b/>
        <sz val="9"/>
        <rFont val="宋体"/>
        <charset val="134"/>
      </rPr>
      <t xml:space="preserve">
联农带农机制：</t>
    </r>
    <r>
      <rPr>
        <sz val="9"/>
        <rFont val="宋体"/>
        <charset val="134"/>
      </rPr>
      <t xml:space="preserve">收益分红、就业务工  </t>
    </r>
    <r>
      <rPr>
        <b/>
        <sz val="9"/>
        <rFont val="宋体"/>
        <charset val="134"/>
      </rPr>
      <t xml:space="preserve">        
绩效目标：</t>
    </r>
    <r>
      <rPr>
        <sz val="9"/>
        <rFont val="宋体"/>
        <charset val="134"/>
      </rPr>
      <t>带动群众就业务工3人，人均增收2000元；农机使用预计年收入2万元，村集体经济与脱贫户按7:3进行收益分配，村集体收益1.4万元，57户脱贫户共收益0.6万元，脱贫户户均增收105元。同时为全村398户可耕种的田地进行优惠。</t>
    </r>
  </si>
  <si>
    <t>2023年双石铺镇安沟村花椒托管服务中心建设项目</t>
  </si>
  <si>
    <r>
      <rPr>
        <b/>
        <sz val="9"/>
        <rFont val="宋体"/>
        <charset val="134"/>
      </rPr>
      <t>经营方式：</t>
    </r>
    <r>
      <rPr>
        <sz val="9"/>
        <rFont val="宋体"/>
        <charset val="134"/>
      </rPr>
      <t>合作经营</t>
    </r>
    <r>
      <rPr>
        <b/>
        <sz val="9"/>
        <rFont val="宋体"/>
        <charset val="134"/>
      </rPr>
      <t xml:space="preserve">
项目内容：</t>
    </r>
    <r>
      <rPr>
        <sz val="9"/>
        <rFont val="宋体"/>
        <charset val="134"/>
      </rPr>
      <t>购买旋耕机8台，无人打药机1架，椒园旋耕开沟机4台，汽油打药机10台</t>
    </r>
  </si>
  <si>
    <t>2022.06-2022.08</t>
  </si>
  <si>
    <r>
      <rPr>
        <b/>
        <sz val="9"/>
        <rFont val="宋体"/>
        <charset val="134"/>
      </rPr>
      <t>产权归属:</t>
    </r>
    <r>
      <rPr>
        <sz val="9"/>
        <rFont val="宋体"/>
        <charset val="134"/>
      </rPr>
      <t xml:space="preserve">安沟村集体经济联合社
</t>
    </r>
    <r>
      <rPr>
        <b/>
        <sz val="9"/>
        <rFont val="宋体"/>
        <charset val="134"/>
      </rPr>
      <t>带贫减贫机制</t>
    </r>
    <r>
      <rPr>
        <sz val="9"/>
        <rFont val="宋体"/>
        <charset val="134"/>
      </rPr>
      <t xml:space="preserve">：带动生产、收益分红
</t>
    </r>
    <r>
      <rPr>
        <b/>
        <sz val="9"/>
        <rFont val="宋体"/>
        <charset val="134"/>
      </rPr>
      <t>绩效目标：</t>
    </r>
    <r>
      <rPr>
        <sz val="9"/>
        <rFont val="宋体"/>
        <charset val="134"/>
      </rPr>
      <t>通过购置设备机械，提升产业管护效率和水平，与梅花瓣合作社进行合作经营，对花椒进行托管。托管项目实施后，将带动就业10人，亩产增产150斤，全托管的101亩花椒地年增收预计1.515万斤，湿椒每斤10元，预计总收益15.15万元，按照村集体经济与农户按8:2进行收益分配，19户农户共收益3.03万元，农户户均增收1594元。半托管的226亩花椒地年增收预计3.39万斤，预计总收益33.9万元，按照村集体经济与农户按2:8进行收益分配，21户农户共收益27.12万元，户均增收12914元</t>
    </r>
  </si>
  <si>
    <t>安沟村</t>
  </si>
  <si>
    <t>2023年黄牛铺镇区域性农事服务中心项目</t>
  </si>
  <si>
    <r>
      <rPr>
        <b/>
        <sz val="9"/>
        <rFont val="宋体"/>
        <charset val="134"/>
        <scheme val="minor"/>
      </rPr>
      <t>经营方式：</t>
    </r>
    <r>
      <rPr>
        <sz val="9"/>
        <rFont val="宋体"/>
        <charset val="134"/>
        <scheme val="minor"/>
      </rPr>
      <t>自主经营</t>
    </r>
    <r>
      <rPr>
        <b/>
        <sz val="9"/>
        <rFont val="宋体"/>
        <charset val="134"/>
        <scheme val="minor"/>
      </rPr>
      <t xml:space="preserve">
项目内容：</t>
    </r>
    <r>
      <rPr>
        <sz val="9"/>
        <rFont val="宋体"/>
        <charset val="134"/>
        <scheme val="minor"/>
      </rPr>
      <t>计划购买90型号拖拉机1辆、播种机1个、旋耕机1个、犁1个、收割机1个等农机设备。</t>
    </r>
  </si>
  <si>
    <r>
      <rPr>
        <b/>
        <sz val="9"/>
        <color theme="1"/>
        <rFont val="宋体"/>
        <charset val="134"/>
        <scheme val="minor"/>
      </rPr>
      <t>产权归属:</t>
    </r>
    <r>
      <rPr>
        <sz val="9"/>
        <color theme="1"/>
        <rFont val="宋体"/>
        <charset val="134"/>
        <scheme val="minor"/>
      </rPr>
      <t xml:space="preserve">黄牛铺村集体经济联合社
</t>
    </r>
    <r>
      <rPr>
        <b/>
        <sz val="9"/>
        <color theme="1"/>
        <rFont val="宋体"/>
        <charset val="134"/>
        <scheme val="minor"/>
      </rPr>
      <t>带贫减贫机制：</t>
    </r>
    <r>
      <rPr>
        <sz val="9"/>
        <color theme="1"/>
        <rFont val="宋体"/>
        <charset val="134"/>
        <scheme val="minor"/>
      </rPr>
      <t>收益分红、带动生产</t>
    </r>
    <r>
      <rPr>
        <b/>
        <sz val="9"/>
        <color theme="1"/>
        <rFont val="宋体"/>
        <charset val="134"/>
        <scheme val="minor"/>
      </rPr>
      <t xml:space="preserve">
绩效目标：</t>
    </r>
    <r>
      <rPr>
        <sz val="9"/>
        <rFont val="宋体"/>
        <charset val="134"/>
        <scheme val="minor"/>
      </rPr>
      <t>村集体经济与脱贫户按7：3进行收益分配，村集体经济收益3.5万元，57户脱贫户共收益1.5万元，脱贫户户均增收263元。同时为全村398户可耕种的田地优惠耕种。</t>
    </r>
  </si>
  <si>
    <t>2023年坪坎镇孔棺村劳务队机械设备项目</t>
  </si>
  <si>
    <r>
      <rPr>
        <b/>
        <sz val="9"/>
        <rFont val="宋体"/>
        <charset val="134"/>
        <scheme val="minor"/>
      </rPr>
      <t>经营方式：</t>
    </r>
    <r>
      <rPr>
        <sz val="9"/>
        <rFont val="宋体"/>
        <charset val="134"/>
        <scheme val="minor"/>
      </rPr>
      <t xml:space="preserve">自主经营
</t>
    </r>
    <r>
      <rPr>
        <b/>
        <sz val="9"/>
        <rFont val="宋体"/>
        <charset val="134"/>
        <scheme val="minor"/>
      </rPr>
      <t>项目内容：</t>
    </r>
    <r>
      <rPr>
        <sz val="9"/>
        <rFont val="宋体"/>
        <charset val="134"/>
        <scheme val="minor"/>
      </rPr>
      <t>购置150型挖掘机、240型装载机、中型拖板车等工程机械各1辆。</t>
    </r>
  </si>
  <si>
    <r>
      <rPr>
        <b/>
        <sz val="9"/>
        <rFont val="宋体"/>
        <charset val="134"/>
        <scheme val="minor"/>
      </rPr>
      <t>产权归属:</t>
    </r>
    <r>
      <rPr>
        <sz val="9"/>
        <rFont val="宋体"/>
        <charset val="134"/>
        <scheme val="minor"/>
      </rPr>
      <t xml:space="preserve">坪坎镇孔棺村集体经济联合社
</t>
    </r>
    <r>
      <rPr>
        <b/>
        <sz val="9"/>
        <rFont val="宋体"/>
        <charset val="134"/>
        <scheme val="minor"/>
      </rPr>
      <t>带贫减贫机制：</t>
    </r>
    <r>
      <rPr>
        <sz val="9"/>
        <rFont val="宋体"/>
        <charset val="134"/>
        <scheme val="minor"/>
      </rPr>
      <t>就业务工、收益分红利</t>
    </r>
    <r>
      <rPr>
        <b/>
        <sz val="9"/>
        <rFont val="宋体"/>
        <charset val="134"/>
        <scheme val="minor"/>
      </rPr>
      <t xml:space="preserve">
绩效目标：</t>
    </r>
    <r>
      <rPr>
        <sz val="9"/>
        <rFont val="宋体"/>
        <charset val="134"/>
        <scheme val="minor"/>
      </rPr>
      <t>通过购置150型挖掘机、240型装载机、中型拖板车等工程机械各1辆，壮大孔棺村村集体经济。带动孔棺村20人务工增加收入。预计村集体经济收益年增加到20万元，村集体经济与脱贫户（监测户）按7:3分红的方式进行收益分配。村集体年收益14万元，26户脱贫户（监测户）共收益6万元，脱贫户（监测户）户均增收2308元。</t>
    </r>
  </si>
  <si>
    <t>坪坎镇</t>
  </si>
  <si>
    <t>孔棺村</t>
  </si>
  <si>
    <t>县商工局</t>
  </si>
  <si>
    <t>4.产业服务支撑项目</t>
  </si>
  <si>
    <t>②科技服务</t>
  </si>
  <si>
    <t>2023年凤县林麝救治体系建设项目</t>
  </si>
  <si>
    <r>
      <rPr>
        <b/>
        <sz val="9"/>
        <rFont val="宋体"/>
        <charset val="134"/>
        <scheme val="minor"/>
      </rPr>
      <t>项目内容：</t>
    </r>
    <r>
      <rPr>
        <sz val="9"/>
        <rFont val="宋体"/>
        <charset val="134"/>
        <scheme val="minor"/>
      </rPr>
      <t>给河口镇、红花铺镇、留凤关镇、双石铺镇4个林麝救治服务站各配备50万元的外科手术器械、疾病检查设备、样本分析仪器、辅助设备。</t>
    </r>
  </si>
  <si>
    <t>2023.05-2023.08</t>
  </si>
  <si>
    <r>
      <rPr>
        <b/>
        <sz val="9"/>
        <color theme="1"/>
        <rFont val="宋体"/>
        <charset val="134"/>
        <scheme val="minor"/>
      </rPr>
      <t>绩效目标：</t>
    </r>
    <r>
      <rPr>
        <sz val="9"/>
        <color theme="1"/>
        <rFont val="宋体"/>
        <charset val="134"/>
        <scheme val="minor"/>
      </rPr>
      <t>通过给河口镇,红花铺镇,留凤关镇,双石铺镇4个林麝救治服务站各配备50万元的外科手术器械、疾病检查设备、样本分析仪器、辅助设备，保障林麝养殖场（户）的林麝发生疾病能在1小时内得到求治。</t>
    </r>
  </si>
  <si>
    <t>凤县</t>
  </si>
  <si>
    <t>2023年凤县林麝发病机制和防控技术研究及培训项目</t>
  </si>
  <si>
    <r>
      <rPr>
        <b/>
        <sz val="9"/>
        <rFont val="宋体"/>
        <charset val="134"/>
        <scheme val="minor"/>
      </rPr>
      <t>项目内容：</t>
    </r>
    <r>
      <rPr>
        <sz val="9"/>
        <rFont val="宋体"/>
        <charset val="134"/>
        <scheme val="minor"/>
      </rPr>
      <t>开展养殖场（户）圈养林麝呼吸系统疾病的调查、致林麝呼吸系统疾病主要病原微生物特性研究、林麝呼吸系统疾病综合防治及应用；举办全县林麝养殖人员、林麝疫病防（救） 治人员及林麝养殖场（公司）管理人员培训班4期，培训学习林麝养殖科学理论知识</t>
    </r>
  </si>
  <si>
    <t>2023.05-2023.12</t>
  </si>
  <si>
    <r>
      <rPr>
        <b/>
        <sz val="9"/>
        <color theme="1"/>
        <rFont val="宋体"/>
        <charset val="134"/>
        <scheme val="minor"/>
      </rPr>
      <t>绩效目标：</t>
    </r>
    <r>
      <rPr>
        <sz val="9"/>
        <color theme="1"/>
        <rFont val="宋体"/>
        <charset val="134"/>
        <scheme val="minor"/>
      </rPr>
      <t>通过开展养殖场（户）圈养林麝呼吸系统疾病的调查、致林麝呼吸系统疾病主要病原微生物特性研究、林麝呼吸系统疾病综合防治及应用，明确4~6种圈养林麝重要临床普通病的主要发病原因与发病机理，制定有效可行的预防措施2-3个；比较不同治疗方法，筛选出有效药物10种，制定出四种临床普通病的高效诊疗方案；举办全县培训班4期，培训林麝养殖人员、林麝疫病防（救） 治人员及林麝养殖场（公司）管理人员不少于30人120人次，培训学习林麝养殖科学理论知识，不断建立完善科学、系统的人才培养体系，持续培养和储备专业人才队伍，为全县林麝产业高质量发展提供坚实的人才保障。</t>
    </r>
  </si>
  <si>
    <t>购买第三方服务</t>
  </si>
  <si>
    <t>5.金融保险配套项目</t>
  </si>
  <si>
    <t>①小额贷款贴息</t>
  </si>
  <si>
    <t>2023年凤县小额信贷互助资金贴息项目</t>
  </si>
  <si>
    <r>
      <rPr>
        <b/>
        <sz val="9"/>
        <rFont val="宋体"/>
        <charset val="134"/>
      </rPr>
      <t>项目内容：</t>
    </r>
    <r>
      <rPr>
        <sz val="9"/>
        <rFont val="宋体"/>
        <charset val="134"/>
      </rPr>
      <t>贴息530户脱贫户贷款2970万元。</t>
    </r>
  </si>
  <si>
    <r>
      <rPr>
        <b/>
        <sz val="9"/>
        <rFont val="宋体"/>
        <charset val="134"/>
      </rPr>
      <t>绩效目标：</t>
    </r>
    <r>
      <rPr>
        <sz val="9"/>
        <rFont val="宋体"/>
        <charset val="134"/>
      </rPr>
      <t>通过脱贫人口小额信贷贴息、互助资金贴息，和金融资金支持，支持金融机构当年发放脱贫人口小额信贷530户2970万元。带动脱贫户发展产业，</t>
    </r>
  </si>
  <si>
    <t>9个镇</t>
  </si>
  <si>
    <t>相关村</t>
  </si>
  <si>
    <t>县乡村振兴局</t>
  </si>
  <si>
    <t>县人行</t>
  </si>
  <si>
    <t>发放补贴</t>
  </si>
  <si>
    <t>二、就业项目</t>
  </si>
  <si>
    <t>1.务工补助</t>
  </si>
  <si>
    <t>①交通费补助</t>
  </si>
  <si>
    <t>2023年凤县脱贫劳动力转移就业（含监测对象）跨省一次性交通补助</t>
  </si>
  <si>
    <r>
      <rPr>
        <b/>
        <sz val="10"/>
        <rFont val="宋体"/>
        <charset val="134"/>
      </rPr>
      <t>项目内容：</t>
    </r>
    <r>
      <rPr>
        <sz val="10"/>
        <rFont val="宋体"/>
        <charset val="134"/>
      </rPr>
      <t>对脱贫劳动力（含监测对象）转移就业的人员按政策标准落实一次性交通补助，每人享受一次性交通补助500元/年。</t>
    </r>
  </si>
  <si>
    <r>
      <rPr>
        <b/>
        <sz val="10"/>
        <rFont val="宋体"/>
        <charset val="134"/>
      </rPr>
      <t>绩效目标：</t>
    </r>
    <r>
      <rPr>
        <sz val="10"/>
        <rFont val="宋体"/>
        <charset val="134"/>
      </rPr>
      <t>鼓励1000名脱贫劳动力转移就业，人均年务工收入5000元以上，享受转移就业跨省一次性交通补贴500元。</t>
    </r>
  </si>
  <si>
    <t>2023年凤县脱贫劳动力转移就业（含监测对象）跨县一次性交通补助</t>
  </si>
  <si>
    <r>
      <rPr>
        <b/>
        <sz val="10"/>
        <rFont val="宋体"/>
        <charset val="134"/>
      </rPr>
      <t>项目内容：</t>
    </r>
    <r>
      <rPr>
        <sz val="10"/>
        <rFont val="宋体"/>
        <charset val="134"/>
      </rPr>
      <t>对对脱贫劳动力（含监测对象）转移就业的人员按政策标准落实一次性交通补助，市外省内转移就业每人享受一次性交通补助300元/年；县外市内转移就业每人享受一次性交通补助200元/年。</t>
    </r>
  </si>
  <si>
    <r>
      <rPr>
        <b/>
        <sz val="10"/>
        <rFont val="宋体"/>
        <charset val="134"/>
      </rPr>
      <t>绩效目标：</t>
    </r>
    <r>
      <rPr>
        <sz val="10"/>
        <rFont val="宋体"/>
        <charset val="134"/>
      </rPr>
      <t>鼓励600名脱贫劳动力跨县转移就业，其中市外省内400人，县外市内200人。人均年务工收入5000元以上。市外省内转移就业每人享受转移就业跨省一次性交通补贴300元。县外市内转移就业每人享受一次性交通补助200元/年。</t>
    </r>
  </si>
  <si>
    <t>2.就业</t>
  </si>
  <si>
    <t>②技能培训</t>
  </si>
  <si>
    <t>2023年脱贫村创业致富带头人培训项目</t>
  </si>
  <si>
    <r>
      <rPr>
        <b/>
        <sz val="9"/>
        <rFont val="宋体"/>
        <charset val="134"/>
      </rPr>
      <t>项目内容：</t>
    </r>
    <r>
      <rPr>
        <sz val="9"/>
        <rFont val="宋体"/>
        <charset val="134"/>
      </rPr>
      <t>2023年年内对我县40个脱贫村创业致富带头人完成培训，每村3-5人，培训四期，每期三天，其中每期实训一天。</t>
    </r>
  </si>
  <si>
    <r>
      <rPr>
        <b/>
        <sz val="9"/>
        <rFont val="宋体"/>
        <charset val="134"/>
      </rPr>
      <t>绩效目标：</t>
    </r>
    <r>
      <rPr>
        <sz val="9"/>
        <rFont val="宋体"/>
        <charset val="134"/>
      </rPr>
      <t>通过2023年年内对我县40个脱贫村创业致富带头人完成培训，每村3-5人，培训四期，每期三天，其中每期实训一天，进一步提升至少120名创业致富带头人自身素质和带动群众致富能力。</t>
    </r>
  </si>
  <si>
    <t>40个脱贫村</t>
  </si>
  <si>
    <t>培训费支出</t>
  </si>
  <si>
    <t>2023年村集体经济发展带头人培训项目</t>
  </si>
  <si>
    <r>
      <rPr>
        <b/>
        <sz val="9"/>
        <rFont val="宋体"/>
        <charset val="134"/>
        <scheme val="minor"/>
      </rPr>
      <t>项目内容：</t>
    </r>
    <r>
      <rPr>
        <sz val="9"/>
        <rFont val="宋体"/>
        <charset val="134"/>
        <scheme val="minor"/>
      </rPr>
      <t>培训村集体经济发展带头人200余人，项目资金15万元。</t>
    </r>
  </si>
  <si>
    <t>2023.05-2023.10</t>
  </si>
  <si>
    <r>
      <rPr>
        <b/>
        <sz val="9"/>
        <rFont val="宋体"/>
        <charset val="134"/>
        <scheme val="minor"/>
      </rPr>
      <t>绩效目标：</t>
    </r>
    <r>
      <rPr>
        <sz val="9"/>
        <rFont val="宋体"/>
        <charset val="134"/>
        <scheme val="minor"/>
      </rPr>
      <t>通过组织全县200名集体经济发展带头人开展培训，提升集体经济发展带头人乡村振兴工作技能，促进乡村振兴工作。</t>
    </r>
  </si>
  <si>
    <t>县委组织部</t>
  </si>
  <si>
    <t>培训费</t>
  </si>
  <si>
    <t>5.公益性岗位</t>
  </si>
  <si>
    <t>①公益性岗位</t>
  </si>
  <si>
    <t>2023年农村公共基础设施管护补助资金项目</t>
  </si>
  <si>
    <r>
      <rPr>
        <b/>
        <sz val="9"/>
        <rFont val="宋体"/>
        <charset val="134"/>
      </rPr>
      <t>项目内容：</t>
    </r>
    <r>
      <rPr>
        <sz val="9"/>
        <rFont val="宋体"/>
        <charset val="134"/>
      </rPr>
      <t>发放农村小型水利设施管护补助资金19.8万元（每村3000元），农村生活垃圾设施管护补助资金33万元（每村5000元），农村生活污水处理设施管护补助资金33万元（每村5000元）。农村小型水利设施管护补助资金19.8万元（每村3000元），农村公共文化设施管护补助资金13.2万元（每村2000元），农村生活垃圾设施管护补助资金33万元（每村5000元），农村生活污水处理设施管护补助资金33万元（每村5000元）</t>
    </r>
  </si>
  <si>
    <t>2023.1-2023.12</t>
  </si>
  <si>
    <r>
      <rPr>
        <b/>
        <sz val="9"/>
        <rFont val="宋体"/>
        <charset val="134"/>
      </rPr>
      <t>绩效目标：</t>
    </r>
    <r>
      <rPr>
        <sz val="9"/>
        <rFont val="宋体"/>
        <charset val="134"/>
      </rPr>
      <t>通过给全县66个村发放市级农村基础设施管护补助资金85.8万元，用于发放管护人员补助，统筹其他类管护补助资金及县级配套资金，管护人员人均补助不低于600元，提高管护人员管护积极性和农村公共基础设施管护水平。</t>
    </r>
  </si>
  <si>
    <t>66个村</t>
  </si>
  <si>
    <t>各镇</t>
  </si>
  <si>
    <t>水利局、住建局、县生态环境局</t>
  </si>
  <si>
    <t>发放补助</t>
  </si>
  <si>
    <t>三、乡村建设行动</t>
  </si>
  <si>
    <t>1.农村基础设施（含产业配套基础设施）</t>
  </si>
  <si>
    <t>①村庄规划编制（含修编）</t>
  </si>
  <si>
    <t>2023年凤县乡村振兴规划编制项目</t>
  </si>
  <si>
    <r>
      <rPr>
        <b/>
        <sz val="9"/>
        <rFont val="宋体"/>
        <charset val="134"/>
        <scheme val="minor"/>
      </rPr>
      <t>项目内容：</t>
    </r>
    <r>
      <rPr>
        <sz val="9"/>
        <rFont val="宋体"/>
        <charset val="134"/>
        <scheme val="minor"/>
      </rPr>
      <t>第三方机构编制凤县乡村振兴规划一套。</t>
    </r>
  </si>
  <si>
    <r>
      <rPr>
        <b/>
        <sz val="9"/>
        <rFont val="宋体"/>
        <charset val="134"/>
        <scheme val="minor"/>
      </rPr>
      <t>绩效目标：</t>
    </r>
    <r>
      <rPr>
        <sz val="9"/>
        <rFont val="宋体"/>
        <charset val="134"/>
        <scheme val="minor"/>
      </rPr>
      <t>通过第三方机构编制凤县乡村振兴规划一套，进一步指导乡村振兴建设。</t>
    </r>
  </si>
  <si>
    <t>规划编制</t>
  </si>
  <si>
    <t>2</t>
  </si>
  <si>
    <t>2023年凤县实用性村庄规划编制项目</t>
  </si>
  <si>
    <r>
      <rPr>
        <b/>
        <sz val="9"/>
        <rFont val="宋体"/>
        <charset val="134"/>
        <scheme val="minor"/>
      </rPr>
      <t>项目内容：</t>
    </r>
    <r>
      <rPr>
        <sz val="9"/>
        <rFont val="宋体"/>
        <charset val="134"/>
        <scheme val="minor"/>
      </rPr>
      <t>通过第三方机构给十里店村、阴湾村、上川村、何家坪村、桑园村、马鞍山村、国安寺村、东河桥村、永生村、榆林铺村、三岔村、费家庄村、沙江寺村、曹家庄村、庞家河村、黄牛咀村、岩湾村、东庄村、西山村、白蟒寺村共20个村编制实用性村庄规划。</t>
    </r>
  </si>
  <si>
    <r>
      <rPr>
        <b/>
        <sz val="9"/>
        <rFont val="宋体"/>
        <charset val="134"/>
        <scheme val="minor"/>
      </rPr>
      <t>绩效目标：</t>
    </r>
    <r>
      <rPr>
        <sz val="9"/>
        <rFont val="宋体"/>
        <charset val="134"/>
        <scheme val="minor"/>
      </rPr>
      <t>通过第三方机构给十里店村、阴湾村、上川村、何家坪村、桑园村、马鞍山村、国安寺村、东河桥村、永生村、榆林铺村、三岔村、费家庄村、沙江寺村、曹家庄村、庞家河村、黄牛咀村、岩湾村、东庄村、西山村、白蟒寺村共20个村编制实用性村庄规划，进一步指导村庄乡村建设。</t>
    </r>
  </si>
  <si>
    <t>相关镇</t>
  </si>
  <si>
    <t>自然资源局</t>
  </si>
  <si>
    <t>②农村道路建设（通村路、通户路、小型桥梁等）</t>
  </si>
  <si>
    <t>2023年留凤关镇榆林铺村桥梁工程</t>
  </si>
  <si>
    <r>
      <rPr>
        <b/>
        <sz val="9"/>
        <rFont val="宋体"/>
        <charset val="134"/>
      </rPr>
      <t>项目内容：</t>
    </r>
    <r>
      <rPr>
        <sz val="9"/>
        <rFont val="宋体"/>
        <charset val="134"/>
      </rPr>
      <t>在榆林铺村七组修建通往林麝养殖场长20米高4.5米宽4.5米的平板桥一座；混凝土硬化道路100米；北岸桥梁上游修建护岸墙高3.5米宽0.85米长30米、下游修建护岸墙高3.5米宽0.85米长10米，南岸修建护岸墙高3.5米宽0.85米长15米。</t>
    </r>
  </si>
  <si>
    <t>2023.03-2023.10</t>
  </si>
  <si>
    <r>
      <rPr>
        <b/>
        <sz val="9"/>
        <color theme="1"/>
        <rFont val="宋体"/>
        <charset val="134"/>
      </rPr>
      <t>产权归属:</t>
    </r>
    <r>
      <rPr>
        <sz val="9"/>
        <color theme="1"/>
        <rFont val="宋体"/>
        <charset val="134"/>
      </rPr>
      <t>留凤关镇榆林铺村集体经济联合社</t>
    </r>
    <r>
      <rPr>
        <b/>
        <sz val="9"/>
        <color theme="1"/>
        <rFont val="宋体"/>
        <charset val="134"/>
      </rPr>
      <t xml:space="preserve">
绩效目标：</t>
    </r>
    <r>
      <rPr>
        <sz val="9"/>
        <color theme="1"/>
        <rFont val="宋体"/>
        <charset val="134"/>
      </rPr>
      <t>通过基础设施建设，硬化道路100米，修建20米长平板桥一座，为七组林麝养殖场生产提供更加便利的交通条件，解决养殖场170只林麝养殖饲草供应、就医等方面出行困难的问题，为壮大村集体经济提供基础设施保障，受益脱贫户15户48人。</t>
    </r>
  </si>
  <si>
    <t>榆林铺村</t>
  </si>
  <si>
    <t>2023年留凤关镇孔家庄村水毁桥修复项目</t>
  </si>
  <si>
    <r>
      <rPr>
        <b/>
        <sz val="9"/>
        <rFont val="宋体"/>
        <charset val="134"/>
      </rPr>
      <t>项目内容：</t>
    </r>
    <r>
      <rPr>
        <sz val="9"/>
        <rFont val="宋体"/>
        <charset val="134"/>
      </rPr>
      <t>在孔家庄村三组庄子沟沟口修建长80米、宽1.8米，高5米钢架桥一座;四组阳坡处修建修建长40米，宽2.5米，高5米钢架桥一座。</t>
    </r>
  </si>
  <si>
    <t>2023.03-2023.09</t>
  </si>
  <si>
    <r>
      <rPr>
        <b/>
        <sz val="9"/>
        <color theme="1"/>
        <rFont val="宋体"/>
        <charset val="134"/>
      </rPr>
      <t>产权归属:</t>
    </r>
    <r>
      <rPr>
        <sz val="9"/>
        <color theme="1"/>
        <rFont val="宋体"/>
        <charset val="134"/>
      </rPr>
      <t>留凤关镇孔家庄村集体经济联合社</t>
    </r>
    <r>
      <rPr>
        <b/>
        <sz val="9"/>
        <color theme="1"/>
        <rFont val="宋体"/>
        <charset val="134"/>
      </rPr>
      <t xml:space="preserve">
绩效目标：</t>
    </r>
    <r>
      <rPr>
        <sz val="9"/>
        <color theme="1"/>
        <rFont val="宋体"/>
        <charset val="134"/>
      </rPr>
      <t>通过基础设施建设，新建10米长便民桥2座，解决三组、四组91户316名群众（其中脱贫户36户106人）出行和生产绕行的问题，平均缩短出行时间10分钟。</t>
    </r>
  </si>
  <si>
    <t>2023年双石铺镇十里店村堡子至曲家山水毁道路修复项目</t>
  </si>
  <si>
    <r>
      <rPr>
        <b/>
        <sz val="9"/>
        <rFont val="宋体"/>
        <charset val="134"/>
      </rPr>
      <t>项目内容：</t>
    </r>
    <r>
      <rPr>
        <sz val="9"/>
        <rFont val="宋体"/>
        <charset val="134"/>
      </rPr>
      <t>修复路基塌陷及路面损毁80米，宽4.5米，厚度20厘米水泥路，修建路下护坡长80米，上宽0.5米，下宽1.5米，高3-4米。路上护坡长130米，上宽0.5米，下宽1米，高2.5米，过路涵管4.5米(直径800mm)，排水明渠长50米，修复悬空路段2段共计30米。</t>
    </r>
  </si>
  <si>
    <r>
      <rPr>
        <b/>
        <sz val="9"/>
        <color theme="1"/>
        <rFont val="宋体"/>
        <charset val="134"/>
      </rPr>
      <t>产权归属:</t>
    </r>
    <r>
      <rPr>
        <sz val="9"/>
        <color theme="1"/>
        <rFont val="宋体"/>
        <charset val="134"/>
      </rPr>
      <t>双石铺镇十里店村集体经济联合社</t>
    </r>
    <r>
      <rPr>
        <b/>
        <sz val="9"/>
        <color theme="1"/>
        <rFont val="宋体"/>
        <charset val="134"/>
      </rPr>
      <t xml:space="preserve">
绩效目标：</t>
    </r>
    <r>
      <rPr>
        <sz val="9"/>
        <color theme="1"/>
        <rFont val="宋体"/>
        <charset val="134"/>
      </rPr>
      <t>通过基础设施建设，修复水毁道路，防止路边40亩耕地滑坡，解决1104名群众（其中脱贫户55户156人）出行和生产绕行的问题，平均缩短出行时间12分钟。</t>
    </r>
  </si>
  <si>
    <t>十里店村</t>
  </si>
  <si>
    <t>2023年凤州镇磨湾村二组道路硬化项目</t>
  </si>
  <si>
    <r>
      <rPr>
        <b/>
        <sz val="9"/>
        <rFont val="宋体"/>
        <charset val="134"/>
      </rPr>
      <t>项目内容：</t>
    </r>
    <r>
      <rPr>
        <sz val="9"/>
        <rFont val="宋体"/>
        <charset val="134"/>
      </rPr>
      <t>在磨湾村二组修建水泥路长400m、宽3.5m，厚18cm。</t>
    </r>
  </si>
  <si>
    <r>
      <rPr>
        <b/>
        <sz val="9"/>
        <color theme="1"/>
        <rFont val="宋体"/>
        <charset val="134"/>
      </rPr>
      <t>产权归属:</t>
    </r>
    <r>
      <rPr>
        <sz val="9"/>
        <color theme="1"/>
        <rFont val="宋体"/>
        <charset val="134"/>
      </rPr>
      <t>凤州镇磨湾村集体经济联合社</t>
    </r>
    <r>
      <rPr>
        <b/>
        <sz val="9"/>
        <color theme="1"/>
        <rFont val="宋体"/>
        <charset val="134"/>
      </rPr>
      <t xml:space="preserve">
绩效目标：</t>
    </r>
    <r>
      <rPr>
        <sz val="9"/>
        <color theme="1"/>
        <rFont val="宋体"/>
        <charset val="134"/>
      </rPr>
      <t>通过基础设施建设，硬化道路400米，为林麝养殖生产提供更加便利的交通条件，解决养殖场35只林麝养殖饲草供应、就医等方面出行困难的问题，为壮大村集体经济提供基础设施保障，受益脱贫户8户24人。</t>
    </r>
  </si>
  <si>
    <t>磨湾村</t>
  </si>
  <si>
    <t>2023年平木镇平木村四组人行水泥平板桥项目</t>
  </si>
  <si>
    <r>
      <rPr>
        <b/>
        <sz val="9"/>
        <rFont val="宋体"/>
        <charset val="134"/>
      </rPr>
      <t>项目内容：</t>
    </r>
    <r>
      <rPr>
        <sz val="9"/>
        <rFont val="宋体"/>
        <charset val="134"/>
      </rPr>
      <t>修复平木村四组长度55米，宽度2米，栏杆双面长110米，高1.2米的人行水泥平板桥。</t>
    </r>
  </si>
  <si>
    <r>
      <rPr>
        <b/>
        <sz val="9"/>
        <color rgb="FF000000"/>
        <rFont val="宋体"/>
        <charset val="134"/>
      </rPr>
      <t>产权归属:</t>
    </r>
    <r>
      <rPr>
        <sz val="9"/>
        <color indexed="8"/>
        <rFont val="宋体"/>
        <charset val="134"/>
      </rPr>
      <t xml:space="preserve">平木镇平木村集体经济联合社
</t>
    </r>
    <r>
      <rPr>
        <b/>
        <sz val="9"/>
        <color rgb="FF000000"/>
        <rFont val="宋体"/>
        <charset val="134"/>
      </rPr>
      <t>后续管护：</t>
    </r>
    <r>
      <rPr>
        <sz val="9"/>
        <color indexed="8"/>
        <rFont val="宋体"/>
        <charset val="134"/>
      </rPr>
      <t xml:space="preserve">平木镇平木村集体经济联合社
</t>
    </r>
    <r>
      <rPr>
        <b/>
        <sz val="9"/>
        <color rgb="FF000000"/>
        <rFont val="宋体"/>
        <charset val="134"/>
      </rPr>
      <t>绩效目标：</t>
    </r>
    <r>
      <rPr>
        <sz val="9"/>
        <color indexed="8"/>
        <rFont val="宋体"/>
        <charset val="134"/>
      </rPr>
      <t>通过修复平木村四组长度55米，宽度2米，栏杆双面长110米，高1.2米的人行水泥平板桥，解决35户127人出行困难的问题，其中受益脱贫户5户12人。</t>
    </r>
  </si>
  <si>
    <t>平木村</t>
  </si>
  <si>
    <t>2023年留凤关镇费家庄村二组移民搬迁点道路硬化及雨污净化项目</t>
  </si>
  <si>
    <r>
      <rPr>
        <b/>
        <sz val="9"/>
        <rFont val="宋体"/>
        <charset val="134"/>
      </rPr>
      <t>项目内容：</t>
    </r>
    <r>
      <rPr>
        <sz val="9"/>
        <rFont val="宋体"/>
        <charset val="134"/>
      </rPr>
      <t>在留凤关镇费家庄村二组移民搬迁点水泥硬化长230m，宽3.5m，厚15㎝道路；新挖下底宽30cm，上宽50cm，深50cm水渠70m，铺设φ200#雨水管网160m。</t>
    </r>
  </si>
  <si>
    <r>
      <rPr>
        <b/>
        <sz val="9"/>
        <rFont val="宋体"/>
        <charset val="134"/>
      </rPr>
      <t>产权归属:</t>
    </r>
    <r>
      <rPr>
        <sz val="9"/>
        <rFont val="宋体"/>
        <charset val="134"/>
      </rPr>
      <t xml:space="preserve">留凤关镇费家庄村集体经济联合社
</t>
    </r>
    <r>
      <rPr>
        <b/>
        <sz val="9"/>
        <rFont val="宋体"/>
        <charset val="134"/>
      </rPr>
      <t>后续管护：</t>
    </r>
    <r>
      <rPr>
        <sz val="9"/>
        <rFont val="宋体"/>
        <charset val="134"/>
      </rPr>
      <t xml:space="preserve">留凤关镇费家庄村集体经济联合社
</t>
    </r>
    <r>
      <rPr>
        <b/>
        <sz val="9"/>
        <rFont val="宋体"/>
        <charset val="134"/>
      </rPr>
      <t>绩效目标：</t>
    </r>
    <r>
      <rPr>
        <sz val="9"/>
        <rFont val="宋体"/>
        <charset val="134"/>
      </rPr>
      <t>留凤关镇费家庄村二组移民搬迁点道路硬化及雨污净化项目实施，硬化水泥路230米，新建排水系统，解决移民搬迁点17户67人雨天出行困难问题。</t>
    </r>
  </si>
  <si>
    <t>费家庄村</t>
  </si>
  <si>
    <t>2023年平木镇平木村四组到户路项目</t>
  </si>
  <si>
    <r>
      <rPr>
        <b/>
        <sz val="9"/>
        <rFont val="宋体"/>
        <charset val="134"/>
      </rPr>
      <t>项目内容：</t>
    </r>
    <r>
      <rPr>
        <sz val="9"/>
        <rFont val="宋体"/>
        <charset val="134"/>
      </rPr>
      <t>在平木镇平木村四组修建长860米，宽3.5米，厚18cm水泥路。</t>
    </r>
  </si>
  <si>
    <r>
      <rPr>
        <b/>
        <sz val="9"/>
        <color theme="1"/>
        <rFont val="宋体"/>
        <charset val="134"/>
      </rPr>
      <t>产权归属:</t>
    </r>
    <r>
      <rPr>
        <sz val="9"/>
        <color theme="1"/>
        <rFont val="宋体"/>
        <charset val="134"/>
      </rPr>
      <t>平木镇平木村集体经济联合社</t>
    </r>
    <r>
      <rPr>
        <b/>
        <sz val="9"/>
        <color theme="1"/>
        <rFont val="宋体"/>
        <charset val="134"/>
      </rPr>
      <t xml:space="preserve">
绩效目标：</t>
    </r>
    <r>
      <rPr>
        <sz val="9"/>
        <color theme="1"/>
        <rFont val="宋体"/>
        <charset val="134"/>
      </rPr>
      <t>通过基础设施建设，硬化道路860米，解决62户247人群众出行、生产困难等方面的问题，受益脱贫户4户13人。</t>
    </r>
  </si>
  <si>
    <t>2023年河口镇安河寺苏家沟沟口水泥到户路项目</t>
  </si>
  <si>
    <r>
      <rPr>
        <b/>
        <sz val="9"/>
        <rFont val="宋体"/>
        <charset val="134"/>
      </rPr>
      <t>项目内容：</t>
    </r>
    <r>
      <rPr>
        <sz val="9"/>
        <rFont val="宋体"/>
        <charset val="134"/>
      </rPr>
      <t>修建长360米，宽3.2米，厚15㎝水泥路。</t>
    </r>
  </si>
  <si>
    <r>
      <rPr>
        <b/>
        <sz val="9"/>
        <color theme="1"/>
        <rFont val="宋体"/>
        <charset val="134"/>
      </rPr>
      <t>产权归属:</t>
    </r>
    <r>
      <rPr>
        <sz val="9"/>
        <color theme="1"/>
        <rFont val="宋体"/>
        <charset val="134"/>
      </rPr>
      <t>河口镇安河寺村集体经济联合社</t>
    </r>
    <r>
      <rPr>
        <b/>
        <sz val="9"/>
        <color theme="1"/>
        <rFont val="宋体"/>
        <charset val="134"/>
      </rPr>
      <t xml:space="preserve">
绩效目标：</t>
    </r>
    <r>
      <rPr>
        <sz val="9"/>
        <color theme="1"/>
        <rFont val="宋体"/>
        <charset val="134"/>
      </rPr>
      <t>通过基础设施建设，新建长360米，宽3.2米，厚15cm水泥路，解决8户35人雨天出行困难的问题，其中受益脱贫户2户8人。</t>
    </r>
  </si>
  <si>
    <t>安河寺村</t>
  </si>
  <si>
    <t>2023年河口镇沙坝村九组到户路项目</t>
  </si>
  <si>
    <r>
      <rPr>
        <b/>
        <sz val="9"/>
        <rFont val="宋体"/>
        <charset val="134"/>
      </rPr>
      <t>项目内容：</t>
    </r>
    <r>
      <rPr>
        <sz val="9"/>
        <rFont val="宋体"/>
        <charset val="134"/>
      </rPr>
      <t>新建长1.2公里，宽3.5米、厚18cm的水泥路。</t>
    </r>
  </si>
  <si>
    <r>
      <rPr>
        <b/>
        <sz val="9"/>
        <color theme="1"/>
        <rFont val="宋体"/>
        <charset val="134"/>
      </rPr>
      <t>产权归属:</t>
    </r>
    <r>
      <rPr>
        <sz val="9"/>
        <color theme="1"/>
        <rFont val="宋体"/>
        <charset val="134"/>
      </rPr>
      <t>沙坝村集体经济联合社</t>
    </r>
    <r>
      <rPr>
        <b/>
        <sz val="9"/>
        <color theme="1"/>
        <rFont val="宋体"/>
        <charset val="134"/>
      </rPr>
      <t xml:space="preserve">
绩效目标：</t>
    </r>
    <r>
      <rPr>
        <sz val="9"/>
        <color theme="1"/>
        <rFont val="宋体"/>
        <charset val="134"/>
      </rPr>
      <t>通过基础设施建设，硬化道路1.2公里，解决33户98人群众出行、生产困难等方面的问题，受益脱贫户14户42人。</t>
    </r>
  </si>
  <si>
    <t>2023年凤州镇邓家台村六组道路改造提升项目</t>
  </si>
  <si>
    <r>
      <rPr>
        <b/>
        <sz val="9"/>
        <rFont val="宋体"/>
        <charset val="134"/>
        <scheme val="minor"/>
      </rPr>
      <t>项目内容：</t>
    </r>
    <r>
      <rPr>
        <sz val="9"/>
        <rFont val="宋体"/>
        <charset val="134"/>
        <scheme val="minor"/>
      </rPr>
      <t>在邓家台村六组对破损严重水泥路面共302米进行破除并重新修建长402米，宽4米，厚20cm水泥路.</t>
    </r>
  </si>
  <si>
    <r>
      <rPr>
        <b/>
        <sz val="9"/>
        <color theme="1"/>
        <rFont val="宋体"/>
        <charset val="134"/>
        <scheme val="minor"/>
      </rPr>
      <t>产权归属:</t>
    </r>
    <r>
      <rPr>
        <sz val="9"/>
        <color theme="1"/>
        <rFont val="宋体"/>
        <charset val="134"/>
        <scheme val="minor"/>
      </rPr>
      <t>邓家台村集体股份经济联合社</t>
    </r>
    <r>
      <rPr>
        <b/>
        <sz val="9"/>
        <color theme="1"/>
        <rFont val="宋体"/>
        <charset val="134"/>
        <scheme val="minor"/>
      </rPr>
      <t xml:space="preserve">
绩效目标：</t>
    </r>
    <r>
      <rPr>
        <sz val="9"/>
        <color theme="1"/>
        <rFont val="宋体"/>
        <charset val="134"/>
        <scheme val="minor"/>
      </rPr>
      <t>带动群众5人参与项目施工建设，共计发放劳务报酬5.6万元。改善邓家台村六组44户159人群众生活条件，解决六组388亩花椒、苹果产业生产运输困难问题，其中脱贫群众：6户12人。</t>
    </r>
  </si>
  <si>
    <t>③产业路、资源路、旅游路建设</t>
  </si>
  <si>
    <t>2023年留凤关镇酒奠沟村八组林麝养殖基地产业道路硬化项目</t>
  </si>
  <si>
    <r>
      <rPr>
        <b/>
        <sz val="9"/>
        <rFont val="宋体"/>
        <charset val="134"/>
      </rPr>
      <t>项目内容：</t>
    </r>
    <r>
      <rPr>
        <sz val="9"/>
        <rFont val="宋体"/>
        <charset val="134"/>
      </rPr>
      <t>在留凤关镇酒奠沟村八组，水泥硬化长800m,宽2.5m，厚18㎝的林麝养殖基地产业道路。</t>
    </r>
  </si>
  <si>
    <r>
      <rPr>
        <b/>
        <sz val="9"/>
        <rFont val="宋体"/>
        <charset val="134"/>
      </rPr>
      <t>产权归属:</t>
    </r>
    <r>
      <rPr>
        <sz val="9"/>
        <rFont val="宋体"/>
        <charset val="134"/>
      </rPr>
      <t xml:space="preserve">留凤关镇酒奠沟村集体经济联合社
</t>
    </r>
    <r>
      <rPr>
        <b/>
        <sz val="9"/>
        <rFont val="宋体"/>
        <charset val="134"/>
      </rPr>
      <t>后续管护：</t>
    </r>
    <r>
      <rPr>
        <sz val="9"/>
        <rFont val="宋体"/>
        <charset val="134"/>
      </rPr>
      <t xml:space="preserve">留凤关镇酒奠沟村集体经济联合社
</t>
    </r>
    <r>
      <rPr>
        <b/>
        <sz val="9"/>
        <rFont val="宋体"/>
        <charset val="134"/>
      </rPr>
      <t>绩效目标：</t>
    </r>
    <r>
      <rPr>
        <sz val="9"/>
        <rFont val="宋体"/>
        <charset val="134"/>
      </rPr>
      <t>通过水泥硬化长800m,宽2.5m，厚18㎝的林麝养殖基地产业道路，提高林麝饲草运输时间，缩短林麝救助路程和时间，同时解决7户30人雨天出行难问题。</t>
    </r>
  </si>
  <si>
    <t>酒奠沟村</t>
  </si>
  <si>
    <t>④农村供水保障设施建设</t>
  </si>
  <si>
    <t>2023年红花铺镇草凉驿村安全饮水扩容提升项目</t>
  </si>
  <si>
    <r>
      <rPr>
        <b/>
        <sz val="9"/>
        <rFont val="宋体"/>
        <charset val="134"/>
      </rPr>
      <t>项目内容：</t>
    </r>
    <r>
      <rPr>
        <sz val="9"/>
        <rFont val="宋体"/>
        <charset val="134"/>
      </rPr>
      <t>新建100立方米蓄水池1座，配套智能型消毒器设备1套，埋设PE100管网总长6598米。</t>
    </r>
  </si>
  <si>
    <t>2023.03-2023.07</t>
  </si>
  <si>
    <r>
      <rPr>
        <b/>
        <sz val="9"/>
        <color theme="1"/>
        <rFont val="宋体"/>
        <charset val="134"/>
      </rPr>
      <t>产权归属:</t>
    </r>
    <r>
      <rPr>
        <sz val="9"/>
        <color theme="1"/>
        <rFont val="宋体"/>
        <charset val="134"/>
      </rPr>
      <t>红花铺镇草凉驿村集体经济联合社</t>
    </r>
    <r>
      <rPr>
        <b/>
        <sz val="9"/>
        <color theme="1"/>
        <rFont val="宋体"/>
        <charset val="134"/>
      </rPr>
      <t xml:space="preserve">
绩效目标：</t>
    </r>
    <r>
      <rPr>
        <sz val="9"/>
        <color theme="1"/>
        <rFont val="宋体"/>
        <charset val="134"/>
      </rPr>
      <t>通过安全饮水基础设施建设，铺设管道6598米，新建蓄水池1座100立米米，配备消毒设备，进一步提升340户990人（其中脱贫户31户78人）供水保障水平。</t>
    </r>
  </si>
  <si>
    <t>县水利局</t>
  </si>
  <si>
    <t>2023年河口镇岩湾村园子安全饮水项目</t>
  </si>
  <si>
    <r>
      <rPr>
        <b/>
        <sz val="9"/>
        <rFont val="宋体"/>
        <charset val="134"/>
      </rPr>
      <t>项目内容：</t>
    </r>
    <r>
      <rPr>
        <sz val="9"/>
        <rFont val="宋体"/>
        <charset val="134"/>
      </rPr>
      <t>在岩湾村园子新建机井1座（深度180米），无塔供水压力罐系统一套，水泵智能控制器一套，次氯酸钠消毒设备一套，新建机井房一座，埋设上水管及泵管255米。</t>
    </r>
  </si>
  <si>
    <r>
      <rPr>
        <b/>
        <sz val="9"/>
        <color theme="1"/>
        <rFont val="宋体"/>
        <charset val="134"/>
      </rPr>
      <t>产权归属:</t>
    </r>
    <r>
      <rPr>
        <sz val="9"/>
        <color theme="1"/>
        <rFont val="宋体"/>
        <charset val="134"/>
      </rPr>
      <t>河口镇岩湾村集体经济联合社</t>
    </r>
    <r>
      <rPr>
        <b/>
        <sz val="9"/>
        <color theme="1"/>
        <rFont val="宋体"/>
        <charset val="134"/>
      </rPr>
      <t xml:space="preserve">
绩效目标：</t>
    </r>
    <r>
      <rPr>
        <sz val="9"/>
        <color theme="1"/>
        <rFont val="宋体"/>
        <charset val="134"/>
      </rPr>
      <t>通过安全饮水基础设施建设，新建机井1座（180米深），增加无塔供水压力罐1套，消毒设备1套，铺设管道255米，增加，提升74户258人（其中脱贫户20户51人）供水保障水平。</t>
    </r>
  </si>
  <si>
    <t>2023年坪坎镇坪坎村四组搬迁点安全饮水项目</t>
  </si>
  <si>
    <r>
      <rPr>
        <b/>
        <sz val="9"/>
        <rFont val="宋体"/>
        <charset val="134"/>
      </rPr>
      <t>项目内容：</t>
    </r>
    <r>
      <rPr>
        <sz val="9"/>
        <rFont val="宋体"/>
        <charset val="134"/>
      </rPr>
      <t>新建大口井一座（井深15米）,配套水泵、启动设施、次氯酸钠消毒设备及管理房等，新建30立方米高位水池一座，埋设PE100管网总长844米。</t>
    </r>
  </si>
  <si>
    <r>
      <rPr>
        <b/>
        <sz val="9"/>
        <color theme="1"/>
        <rFont val="宋体"/>
        <charset val="134"/>
      </rPr>
      <t>产权归属:</t>
    </r>
    <r>
      <rPr>
        <sz val="9"/>
        <color theme="1"/>
        <rFont val="宋体"/>
        <charset val="134"/>
      </rPr>
      <t>坪坎镇坪坎村集体经济联合社</t>
    </r>
    <r>
      <rPr>
        <b/>
        <sz val="9"/>
        <color theme="1"/>
        <rFont val="宋体"/>
        <charset val="134"/>
      </rPr>
      <t xml:space="preserve">
绩效目标：</t>
    </r>
    <r>
      <rPr>
        <sz val="9"/>
        <color theme="1"/>
        <rFont val="宋体"/>
        <charset val="134"/>
      </rPr>
      <t>通过安全饮水基础设施建设，新建大口井一座（井深15米）、30立方米高位水池1座，配套管理房、水泵和消毒设施1套，提升170户631人（其中脱贫户27户105人）供水保障水平。</t>
    </r>
  </si>
  <si>
    <t>坪坎村</t>
  </si>
  <si>
    <t>2023年黄牛铺镇东河桥村蒋家沟人饮水毁维修项目</t>
  </si>
  <si>
    <r>
      <rPr>
        <b/>
        <sz val="9"/>
        <rFont val="宋体"/>
        <charset val="134"/>
      </rPr>
      <t>项目内容：</t>
    </r>
    <r>
      <rPr>
        <sz val="9"/>
        <rFont val="宋体"/>
        <charset val="134"/>
      </rPr>
      <t>东河桥村蒋家沟人饮工程改造管道、水坝维修，冲沙管更换PE63管1500米、63阀门6个、PE50管1500米。</t>
    </r>
  </si>
  <si>
    <r>
      <rPr>
        <b/>
        <sz val="9"/>
        <color theme="1"/>
        <rFont val="宋体"/>
        <charset val="134"/>
      </rPr>
      <t>产权归属:</t>
    </r>
    <r>
      <rPr>
        <sz val="9"/>
        <color theme="1"/>
        <rFont val="宋体"/>
        <charset val="134"/>
      </rPr>
      <t xml:space="preserve">黄牛铺镇东河桥村集体经济联合社
</t>
    </r>
    <r>
      <rPr>
        <b/>
        <sz val="9"/>
        <color theme="1"/>
        <rFont val="宋体"/>
        <charset val="134"/>
      </rPr>
      <t>绩效目标：</t>
    </r>
    <r>
      <rPr>
        <sz val="9"/>
        <color theme="1"/>
        <rFont val="宋体"/>
        <charset val="134"/>
      </rPr>
      <t>通过安全饮水基础设施建设，维修水坝1处，更换饮水管道3000米、阀门6个，解决饮水管道老化，漏水问题，提升362户1406人（其中脱贫户29户73人）供水保障水平。</t>
    </r>
  </si>
  <si>
    <t>2023年平木镇平木村集中搬迁点安全饮水项目</t>
  </si>
  <si>
    <r>
      <rPr>
        <b/>
        <sz val="9"/>
        <rFont val="宋体"/>
        <charset val="134"/>
      </rPr>
      <t>项目内容：</t>
    </r>
    <r>
      <rPr>
        <sz val="9"/>
        <rFont val="宋体"/>
        <charset val="134"/>
      </rPr>
      <t>埋设PE90输水管道60米，PE90水管道130米，加压泵房30平方米，无负压管道加压泵1套（含不锈钢立式多级泵、不锈钢水箱、成套管路等），水表改造62套，闸阀井2套等。</t>
    </r>
  </si>
  <si>
    <r>
      <rPr>
        <b/>
        <sz val="9"/>
        <color theme="1"/>
        <rFont val="宋体"/>
        <charset val="134"/>
      </rPr>
      <t>产权归属:</t>
    </r>
    <r>
      <rPr>
        <sz val="9"/>
        <color theme="1"/>
        <rFont val="宋体"/>
        <charset val="134"/>
      </rPr>
      <t>平木镇平木村集体经济联合社</t>
    </r>
    <r>
      <rPr>
        <b/>
        <sz val="9"/>
        <color theme="1"/>
        <rFont val="宋体"/>
        <charset val="134"/>
      </rPr>
      <t xml:space="preserve">
绩效目标：</t>
    </r>
    <r>
      <rPr>
        <sz val="9"/>
        <color theme="1"/>
        <rFont val="宋体"/>
        <charset val="134"/>
      </rPr>
      <t>通过安全饮水基础设施建设，修建加压泵房30平方米，增加加压泵一套，铺设管道190米，水表改造62套，解决62户避灾搬迁户安全饮水问题，解决其它户水压不足问题，提升搬迁点173户562人（其中脱贫户62户200人）供水保障水平。</t>
    </r>
  </si>
  <si>
    <t>2023年平木镇东庄村安全饮水提升改造项目</t>
  </si>
  <si>
    <r>
      <rPr>
        <b/>
        <sz val="9"/>
        <rFont val="宋体"/>
        <charset val="134"/>
      </rPr>
      <t>项目内容：</t>
    </r>
    <r>
      <rPr>
        <sz val="9"/>
        <rFont val="宋体"/>
        <charset val="134"/>
      </rPr>
      <t>新建10m³沉淀池2个，拆除原沉淀池（按浆砌石）1个；2个沉淀池清淤；按新接溢流管PE110管道100米，PE63管道361米；新建2个拦水坝8米；增加200米保温棉。</t>
    </r>
  </si>
  <si>
    <r>
      <rPr>
        <b/>
        <sz val="9"/>
        <color theme="1"/>
        <rFont val="宋体"/>
        <charset val="134"/>
      </rPr>
      <t>产权归属:</t>
    </r>
    <r>
      <rPr>
        <sz val="9"/>
        <color theme="1"/>
        <rFont val="宋体"/>
        <charset val="134"/>
      </rPr>
      <t>平木镇东庄村集体经济联合社</t>
    </r>
    <r>
      <rPr>
        <b/>
        <sz val="9"/>
        <color theme="1"/>
        <rFont val="宋体"/>
        <charset val="134"/>
      </rPr>
      <t xml:space="preserve">
绩效目标：</t>
    </r>
    <r>
      <rPr>
        <sz val="9"/>
        <color theme="1"/>
        <rFont val="宋体"/>
        <charset val="134"/>
      </rPr>
      <t>通过安全饮水基础设施建设，新建拦水坝2个，10m³沉淀池2个，铺设管道461米，增加保温棉200米，解决冬季天寒易冻问题，提升379户1055人（其中脱贫户150户383人）供水保障水平。</t>
    </r>
  </si>
  <si>
    <t>东庄村</t>
  </si>
  <si>
    <t>2023年平木镇西山村安全饮水提升改造项目</t>
  </si>
  <si>
    <r>
      <rPr>
        <b/>
        <sz val="9"/>
        <rFont val="宋体"/>
        <charset val="134"/>
      </rPr>
      <t>项目内容：</t>
    </r>
    <r>
      <rPr>
        <sz val="9"/>
        <rFont val="宋体"/>
        <charset val="134"/>
      </rPr>
      <t>在西山村一二组更换PE32管道2136.3米，修复阀门井12座，土方开挖、回填2157立方米。</t>
    </r>
  </si>
  <si>
    <r>
      <rPr>
        <b/>
        <sz val="9"/>
        <color theme="1"/>
        <rFont val="宋体"/>
        <charset val="134"/>
      </rPr>
      <t>产权归属:</t>
    </r>
    <r>
      <rPr>
        <sz val="9"/>
        <color theme="1"/>
        <rFont val="宋体"/>
        <charset val="134"/>
      </rPr>
      <t>平木镇西山村集体经济联合社</t>
    </r>
    <r>
      <rPr>
        <b/>
        <sz val="9"/>
        <color theme="1"/>
        <rFont val="宋体"/>
        <charset val="134"/>
      </rPr>
      <t xml:space="preserve">
绩效目标：</t>
    </r>
    <r>
      <rPr>
        <sz val="9"/>
        <color theme="1"/>
        <rFont val="宋体"/>
        <charset val="134"/>
      </rPr>
      <t>通过安全饮水基础设施建设，更换饮水管道2136.3米，修复阀门井12座，解决管道老化、漏水等问题，提升163户503人（其中脱贫户112户158人）供水保障水平。</t>
    </r>
  </si>
  <si>
    <t>2023年平木镇刘家庄村安全饮水提升改造项目</t>
  </si>
  <si>
    <r>
      <rPr>
        <b/>
        <sz val="9"/>
        <rFont val="宋体"/>
        <charset val="134"/>
      </rPr>
      <t>项目内容：</t>
    </r>
    <r>
      <rPr>
        <sz val="9"/>
        <rFont val="宋体"/>
        <charset val="134"/>
      </rPr>
      <t>在刘家庄村七组水源地修复沉淀池1座，沉淀池长3米，宽2米，高3米；蓄水池1座，长3米、高3.5米、宽2米，新建10米拦水坝1座。</t>
    </r>
  </si>
  <si>
    <r>
      <rPr>
        <b/>
        <sz val="9"/>
        <color theme="1"/>
        <rFont val="宋体"/>
        <charset val="134"/>
      </rPr>
      <t>产权归属:</t>
    </r>
    <r>
      <rPr>
        <sz val="9"/>
        <color theme="1"/>
        <rFont val="宋体"/>
        <charset val="134"/>
      </rPr>
      <t>平木镇刘家庄村集体经济联合社</t>
    </r>
    <r>
      <rPr>
        <b/>
        <sz val="9"/>
        <color theme="1"/>
        <rFont val="宋体"/>
        <charset val="134"/>
      </rPr>
      <t xml:space="preserve">
绩效目标：</t>
    </r>
    <r>
      <rPr>
        <sz val="9"/>
        <color theme="1"/>
        <rFont val="宋体"/>
        <charset val="134"/>
      </rPr>
      <t>通过安全饮水基础设施建设，新建10米拦水坝1座，修复清理蓄水池1座、沉淀池1座，解决水源地水量小的问题，进一步提升45户157人（其中脱贫户12户48人）供水保障水平。</t>
    </r>
  </si>
  <si>
    <t>刘家庄村</t>
  </si>
  <si>
    <t>2023年唐藏镇倒回沟村一、二组安全饮水提升改造项目</t>
  </si>
  <si>
    <r>
      <rPr>
        <b/>
        <sz val="9"/>
        <rFont val="宋体"/>
        <charset val="134"/>
      </rPr>
      <t>项目内容：</t>
    </r>
    <r>
      <rPr>
        <sz val="9"/>
        <rFont val="宋体"/>
        <charset val="134"/>
      </rPr>
      <t>对倒回沟村一、二组11公里老化主水管道进行换新，铺设深度1米以上，并增加保温防冻设施。</t>
    </r>
  </si>
  <si>
    <t>2023.04-2023.07</t>
  </si>
  <si>
    <r>
      <rPr>
        <b/>
        <sz val="9"/>
        <color theme="1"/>
        <rFont val="宋体"/>
        <charset val="134"/>
      </rPr>
      <t>产权归属:</t>
    </r>
    <r>
      <rPr>
        <sz val="9"/>
        <color theme="1"/>
        <rFont val="宋体"/>
        <charset val="134"/>
      </rPr>
      <t>唐藏镇倒回沟村集体经济联合社</t>
    </r>
    <r>
      <rPr>
        <b/>
        <sz val="9"/>
        <color theme="1"/>
        <rFont val="宋体"/>
        <charset val="134"/>
      </rPr>
      <t xml:space="preserve">
绩效目标：</t>
    </r>
    <r>
      <rPr>
        <sz val="9"/>
        <color theme="1"/>
        <rFont val="宋体"/>
        <charset val="134"/>
      </rPr>
      <t>通过安全饮水基础设施建设，更换饮水管道11公里，增加保温防冻设施，解决管道老化、漏水、冬季天寒易冻等问题，提升103人288人（其中脱贫户36户88人）供水保障水平。</t>
    </r>
  </si>
  <si>
    <t>2023年平木镇刘家庄村一、五饮水提升改造项目</t>
  </si>
  <si>
    <r>
      <rPr>
        <b/>
        <sz val="9"/>
        <rFont val="宋体"/>
        <charset val="134"/>
      </rPr>
      <t>项目内容：</t>
    </r>
    <r>
      <rPr>
        <sz val="9"/>
        <rFont val="宋体"/>
        <charset val="134"/>
      </rPr>
      <t>加固改造刘家庄村一、五组蓄水池；一组修建排洪水渠10米，修建1米高、10米长防护墙一座；五组蓄水池加高0.5米，修建0.8米高、6米长防护墙一座。</t>
    </r>
  </si>
  <si>
    <t>2023.4-2023.5</t>
  </si>
  <si>
    <r>
      <rPr>
        <b/>
        <sz val="9"/>
        <color theme="1"/>
        <rFont val="宋体"/>
        <charset val="134"/>
      </rPr>
      <t>产权归属:</t>
    </r>
    <r>
      <rPr>
        <sz val="9"/>
        <color theme="1"/>
        <rFont val="宋体"/>
        <charset val="134"/>
      </rPr>
      <t>平木镇刘家庄村集体经济联合社</t>
    </r>
    <r>
      <rPr>
        <b/>
        <sz val="9"/>
        <color theme="1"/>
        <rFont val="宋体"/>
        <charset val="134"/>
      </rPr>
      <t xml:space="preserve">
绩效目标：</t>
    </r>
    <r>
      <rPr>
        <sz val="9"/>
        <color theme="1"/>
        <rFont val="宋体"/>
        <charset val="134"/>
      </rPr>
      <t>通过基础设施建设，加固改造刘家庄村一、五组蓄水池，修建排洪水渠10米，修建防护墙两座共16米，进一步提升109户396人供水保障水平，其中脱贫户37户108人。</t>
    </r>
  </si>
  <si>
    <t>2023年双石铺镇草店村龙窝子饮水蓄水池建设项目</t>
  </si>
  <si>
    <r>
      <rPr>
        <b/>
        <sz val="9"/>
        <rFont val="宋体"/>
        <charset val="134"/>
        <scheme val="minor"/>
      </rPr>
      <t>项目内容：</t>
    </r>
    <r>
      <rPr>
        <sz val="9"/>
        <rFont val="宋体"/>
        <charset val="134"/>
        <scheme val="minor"/>
      </rPr>
      <t>建设长4米、宽3米、深2.5米蓄水池一座，水泵一台、管道300米、电缆100米。</t>
    </r>
  </si>
  <si>
    <r>
      <rPr>
        <b/>
        <sz val="9"/>
        <color theme="1"/>
        <rFont val="宋体"/>
        <charset val="134"/>
        <scheme val="minor"/>
      </rPr>
      <t>产权归属:</t>
    </r>
    <r>
      <rPr>
        <sz val="9"/>
        <color theme="1"/>
        <rFont val="宋体"/>
        <charset val="134"/>
        <scheme val="minor"/>
      </rPr>
      <t>双石铺镇草店村集体经济联合社</t>
    </r>
    <r>
      <rPr>
        <b/>
        <sz val="9"/>
        <color theme="1"/>
        <rFont val="宋体"/>
        <charset val="134"/>
        <scheme val="minor"/>
      </rPr>
      <t xml:space="preserve">
绩效目标：</t>
    </r>
    <r>
      <rPr>
        <sz val="9"/>
        <color theme="1"/>
        <rFont val="宋体"/>
        <charset val="134"/>
        <scheme val="minor"/>
      </rPr>
      <t>通过安全饮水基础设施建设，铺设管道300米，新建蓄水池1座，进一步提升25户82人（其中脱贫户8户27人）供水保障水平。</t>
    </r>
  </si>
  <si>
    <t>2023年双石铺镇草店村二组俞家沟人饮提升项目</t>
  </si>
  <si>
    <r>
      <rPr>
        <b/>
        <sz val="10"/>
        <rFont val="宋体"/>
        <charset val="134"/>
      </rPr>
      <t>项目内容：</t>
    </r>
    <r>
      <rPr>
        <sz val="10"/>
        <rFont val="宋体"/>
        <charset val="134"/>
      </rPr>
      <t>为草店村二组俞家沟需要修建15平方米蓄水池一座、沉淀池10平方米一座。需要直径40管道300米，直径32管道200米，直径25管道800米。</t>
    </r>
  </si>
  <si>
    <t>2023年10月至12月</t>
  </si>
  <si>
    <r>
      <rPr>
        <b/>
        <sz val="10"/>
        <rFont val="宋体"/>
        <charset val="134"/>
      </rPr>
      <t>产权归属:</t>
    </r>
    <r>
      <rPr>
        <sz val="10"/>
        <rFont val="宋体"/>
        <charset val="134"/>
      </rPr>
      <t xml:space="preserve">草店村集体
</t>
    </r>
    <r>
      <rPr>
        <b/>
        <sz val="10"/>
        <rFont val="宋体"/>
        <charset val="134"/>
      </rPr>
      <t>后续管护：</t>
    </r>
    <r>
      <rPr>
        <sz val="10"/>
        <rFont val="宋体"/>
        <charset val="134"/>
      </rPr>
      <t xml:space="preserve">草店村集体
</t>
    </r>
    <r>
      <rPr>
        <b/>
        <sz val="10"/>
        <rFont val="宋体"/>
        <charset val="134"/>
      </rPr>
      <t>绩效目标：</t>
    </r>
    <r>
      <rPr>
        <sz val="10"/>
        <rFont val="宋体"/>
        <charset val="134"/>
      </rPr>
      <t>通过安全饮水基础设施建设，铺设管道1300米，新建沉淀池1座，蓄水池一座。进一步提升14户56人（其中脱贫户1户2人）供水保障水平。</t>
    </r>
  </si>
  <si>
    <t>2023年黄牛铺镇黄牛铺村避灾搬迁点饮水提升项目</t>
  </si>
  <si>
    <r>
      <rPr>
        <b/>
        <sz val="9"/>
        <rFont val="宋体"/>
        <charset val="134"/>
        <scheme val="minor"/>
      </rPr>
      <t>项目内容：</t>
    </r>
    <r>
      <rPr>
        <sz val="9"/>
        <rFont val="宋体"/>
        <charset val="134"/>
        <scheme val="minor"/>
      </rPr>
      <t>在黄牛铺镇避灾搬迁点开挖长300米，深0.8米，宽0.5米的沟渠，铺设50PE水管300米，对沟渠进行回填。</t>
    </r>
  </si>
  <si>
    <r>
      <rPr>
        <b/>
        <sz val="9"/>
        <color theme="1"/>
        <rFont val="宋体"/>
        <charset val="134"/>
        <scheme val="minor"/>
      </rPr>
      <t>产权归属:</t>
    </r>
    <r>
      <rPr>
        <sz val="9"/>
        <rFont val="宋体"/>
        <charset val="134"/>
        <scheme val="minor"/>
      </rPr>
      <t>黄牛铺村集体经济联合社</t>
    </r>
    <r>
      <rPr>
        <b/>
        <sz val="9"/>
        <color theme="1"/>
        <rFont val="宋体"/>
        <charset val="134"/>
        <scheme val="minor"/>
      </rPr>
      <t xml:space="preserve">
绩效目标：</t>
    </r>
    <r>
      <rPr>
        <sz val="9"/>
        <color theme="1"/>
        <rFont val="宋体"/>
        <charset val="134"/>
        <scheme val="minor"/>
      </rPr>
      <t>通过安全饮水基础设施建设，开挖长300米，深0.8米，宽0.5米的沟渠，铺设50PE水管300米，对沟渠进行回填，提升17户52人（其中脱贫户5户24人）供水保障水平。</t>
    </r>
  </si>
  <si>
    <t>2023年凤县农村饮水安全工程水质检验项目</t>
  </si>
  <si>
    <r>
      <rPr>
        <b/>
        <sz val="9"/>
        <rFont val="宋体"/>
        <charset val="134"/>
        <scheme val="minor"/>
      </rPr>
      <t>项目内容：</t>
    </r>
    <r>
      <rPr>
        <sz val="9"/>
        <rFont val="宋体"/>
        <charset val="134"/>
        <scheme val="minor"/>
      </rPr>
      <t>本年度对全县333处农村供水工程水质进行一次检验，并出具检验报告。</t>
    </r>
  </si>
  <si>
    <r>
      <rPr>
        <b/>
        <sz val="9"/>
        <color theme="1"/>
        <rFont val="宋体"/>
        <charset val="134"/>
        <scheme val="minor"/>
      </rPr>
      <t>产权归属:</t>
    </r>
    <r>
      <rPr>
        <sz val="9"/>
        <rFont val="宋体"/>
        <charset val="134"/>
        <scheme val="minor"/>
      </rPr>
      <t>各村集体经济联合社</t>
    </r>
    <r>
      <rPr>
        <b/>
        <sz val="9"/>
        <color theme="1"/>
        <rFont val="宋体"/>
        <charset val="134"/>
        <scheme val="minor"/>
      </rPr>
      <t xml:space="preserve">
绩效目标：</t>
    </r>
    <r>
      <rPr>
        <sz val="9"/>
        <color theme="1"/>
        <rFont val="宋体"/>
        <charset val="134"/>
        <scheme val="minor"/>
      </rPr>
      <t>通过对333处农村供水工程水质进行一次检验，并出具检验报告，为全县21722户69703人安全饮水提供水质监测，确保水质达标。</t>
    </r>
  </si>
  <si>
    <t>水质化验、购买第三方服务</t>
  </si>
  <si>
    <t>2023年留凤关镇沙江寺村一、二组水源地饮水工程项目</t>
  </si>
  <si>
    <r>
      <rPr>
        <b/>
        <sz val="9"/>
        <rFont val="宋体"/>
        <charset val="134"/>
      </rPr>
      <t>项目内容：</t>
    </r>
    <r>
      <rPr>
        <sz val="9"/>
        <rFont val="宋体"/>
        <charset val="134"/>
      </rPr>
      <t>在沙江寺村四组已有水源地附近修建长4米，宽4米、高2米蓄水池一座；铺设50#PE饮水管道7700米到沙江寺一组；同时修建配套设施闸阀井一座。</t>
    </r>
  </si>
  <si>
    <r>
      <rPr>
        <b/>
        <sz val="9"/>
        <color theme="1"/>
        <rFont val="宋体"/>
        <charset val="134"/>
      </rPr>
      <t>产权归属:</t>
    </r>
    <r>
      <rPr>
        <sz val="9"/>
        <color theme="1"/>
        <rFont val="宋体"/>
        <charset val="134"/>
      </rPr>
      <t>留凤关镇沙江寺村委会</t>
    </r>
    <r>
      <rPr>
        <b/>
        <sz val="9"/>
        <color theme="1"/>
        <rFont val="宋体"/>
        <charset val="134"/>
      </rPr>
      <t xml:space="preserve">
绩效目标：</t>
    </r>
    <r>
      <rPr>
        <sz val="9"/>
        <color theme="1"/>
        <rFont val="宋体"/>
        <charset val="134"/>
      </rPr>
      <t>通过基础设施建设，在沙江寺村四组已有水源地附近修建长4米，宽4米、高2米蓄水池一座；铺设50#PE饮水管道7700米到沙江寺一组；同时修建配套设施闸阀井一座。进一步提升59户220人供水保障水平，其中脱贫户30户107人。</t>
    </r>
  </si>
  <si>
    <t>沙江寺村</t>
  </si>
  <si>
    <t>2023年留凤关镇沙江寺村九组佛崖饮水改造项目</t>
  </si>
  <si>
    <r>
      <rPr>
        <b/>
        <sz val="10"/>
        <rFont val="宋体"/>
        <charset val="134"/>
      </rPr>
      <t>项目内容：</t>
    </r>
    <r>
      <rPr>
        <sz val="10"/>
        <rFont val="宋体"/>
        <charset val="134"/>
      </rPr>
      <t>在九组水源地修建长1.5米宽1米，深1米集水井一座，在张得顺路口上方修建长3米宽2米，深2米的蓄水池一座，铺设35＃管道1200米，32＃管道100米。</t>
    </r>
  </si>
  <si>
    <t>2023年10月--2024年12月</t>
  </si>
  <si>
    <r>
      <rPr>
        <b/>
        <sz val="10"/>
        <rFont val="宋体"/>
        <charset val="134"/>
      </rPr>
      <t>产权归属:</t>
    </r>
    <r>
      <rPr>
        <sz val="10"/>
        <rFont val="宋体"/>
        <charset val="134"/>
      </rPr>
      <t>沙江寺村集体</t>
    </r>
    <r>
      <rPr>
        <b/>
        <sz val="10"/>
        <rFont val="宋体"/>
        <charset val="134"/>
      </rPr>
      <t xml:space="preserve">
后续管护：</t>
    </r>
    <r>
      <rPr>
        <sz val="10"/>
        <rFont val="宋体"/>
        <charset val="134"/>
      </rPr>
      <t>沙江寺村集体</t>
    </r>
    <r>
      <rPr>
        <b/>
        <sz val="10"/>
        <rFont val="宋体"/>
        <charset val="134"/>
      </rPr>
      <t xml:space="preserve">
绩效目标：</t>
    </r>
    <r>
      <rPr>
        <sz val="10"/>
        <rFont val="宋体"/>
        <charset val="134"/>
      </rPr>
      <t>通过基础设施建设，在九组水源地修建长1.5米宽1米，深1米集水井一座，在张得顺路口上方修建长3米宽2米，深2米的蓄水池一座，铺设35＃管道1200米，32＃管道100米，提升九组群众饮水保障水平。</t>
    </r>
  </si>
  <si>
    <t>材料采购、项目建设、工程机械、工费支出</t>
  </si>
  <si>
    <t>⑤农村电网建设（通生产、生活用电、提高综合电压和供电可靠性）</t>
  </si>
  <si>
    <t>2023年平木镇白蟒寺村173东庄线物流园线路迁改工程</t>
  </si>
  <si>
    <r>
      <rPr>
        <b/>
        <sz val="9"/>
        <rFont val="宋体"/>
        <charset val="134"/>
        <scheme val="minor"/>
      </rPr>
      <t>项目内容：</t>
    </r>
    <r>
      <rPr>
        <sz val="9"/>
        <rFont val="宋体"/>
        <charset val="134"/>
        <scheme val="minor"/>
      </rPr>
      <t>架设10KV架空线路260米，0.4KV线路架空线路470米，敷设0.4KV电缆线路25米，新立电杆9基，安装拉线10条。</t>
    </r>
  </si>
  <si>
    <r>
      <rPr>
        <b/>
        <sz val="9"/>
        <color rgb="FF000000"/>
        <rFont val="宋体"/>
        <charset val="134"/>
        <scheme val="minor"/>
      </rPr>
      <t>产权归属:</t>
    </r>
    <r>
      <rPr>
        <sz val="9"/>
        <color indexed="8"/>
        <rFont val="宋体"/>
        <charset val="134"/>
        <scheme val="minor"/>
      </rPr>
      <t>平木镇白蟒寺村集体经济联合社</t>
    </r>
    <r>
      <rPr>
        <b/>
        <sz val="9"/>
        <color rgb="FF000000"/>
        <rFont val="宋体"/>
        <charset val="134"/>
        <scheme val="minor"/>
      </rPr>
      <t xml:space="preserve">
绩效目标：</t>
    </r>
    <r>
      <rPr>
        <sz val="9"/>
        <color indexed="8"/>
        <rFont val="宋体"/>
        <charset val="134"/>
        <scheme val="minor"/>
      </rPr>
      <t>项目实施后，能够解决物流园用电及周边50户165人（其中脱贫户10户31人）群众用电问题。</t>
    </r>
  </si>
  <si>
    <t>白蟒寺村</t>
  </si>
  <si>
    <t>电力局</t>
  </si>
  <si>
    <t>2.人居环境整治</t>
  </si>
  <si>
    <t>②农村污水治理</t>
  </si>
  <si>
    <t>2023年坪坎镇倒贴金村污水治理项目</t>
  </si>
  <si>
    <r>
      <rPr>
        <b/>
        <sz val="9"/>
        <rFont val="宋体"/>
        <charset val="134"/>
      </rPr>
      <t>项目内容：</t>
    </r>
    <r>
      <rPr>
        <sz val="9"/>
        <rFont val="宋体"/>
        <charset val="134"/>
      </rPr>
      <t>在倒贴金村三组谭家坝铺设排污管道（310型号）300米，修建8米X6米X1.5米规格的三格沉淀池1座，种植芦苇打造湿地200平方米。</t>
    </r>
  </si>
  <si>
    <t>2023.3.10-2023.5.31</t>
  </si>
  <si>
    <r>
      <rPr>
        <b/>
        <sz val="9"/>
        <color theme="1"/>
        <rFont val="宋体"/>
        <charset val="134"/>
      </rPr>
      <t>产权归属:</t>
    </r>
    <r>
      <rPr>
        <sz val="9"/>
        <color theme="1"/>
        <rFont val="宋体"/>
        <charset val="134"/>
      </rPr>
      <t>坪坎镇倒贴金村集体经济联合社</t>
    </r>
    <r>
      <rPr>
        <b/>
        <sz val="9"/>
        <color theme="1"/>
        <rFont val="宋体"/>
        <charset val="134"/>
      </rPr>
      <t xml:space="preserve">
绩效目标：</t>
    </r>
    <r>
      <rPr>
        <sz val="9"/>
        <color theme="1"/>
        <rFont val="宋体"/>
        <charset val="134"/>
      </rPr>
      <t>通过基础设施建设，铺设排污管道300米，修建8米X6米X1.5米规格的三格沉淀池1座，种植芦苇打造湿地200平方米，解决三组22户108名群众（其中脱贫户4户11人）排污不畅、污水横流、蚊虫滋生的问题。</t>
    </r>
  </si>
  <si>
    <t>倒贴金村</t>
  </si>
  <si>
    <t>县生态环境局</t>
  </si>
  <si>
    <t>2023年双石铺镇桥头庄村移民搬迁点污水治理项目</t>
  </si>
  <si>
    <t>为桥头庄移民点更换直径一米管120米，建设8m³（2*2*2）沉淀池2座，拆除并恢复水泥路面60米，宽50厘米，厚度18厘米，对化粪池进行清淤。</t>
  </si>
  <si>
    <r>
      <rPr>
        <b/>
        <sz val="9"/>
        <color theme="1"/>
        <rFont val="宋体"/>
        <charset val="134"/>
        <scheme val="minor"/>
      </rPr>
      <t>产权归属:</t>
    </r>
    <r>
      <rPr>
        <sz val="9"/>
        <color theme="1"/>
        <rFont val="宋体"/>
        <charset val="134"/>
        <scheme val="minor"/>
      </rPr>
      <t xml:space="preserve">桥头庄村集体经济联合社
</t>
    </r>
    <r>
      <rPr>
        <b/>
        <sz val="9"/>
        <color theme="1"/>
        <rFont val="宋体"/>
        <charset val="134"/>
        <scheme val="minor"/>
      </rPr>
      <t>绩效目标：</t>
    </r>
    <r>
      <rPr>
        <sz val="9"/>
        <color theme="1"/>
        <rFont val="宋体"/>
        <charset val="134"/>
        <scheme val="minor"/>
      </rPr>
      <t>通过污水治理基础设施建设，铺设管道120米，新建沉淀池2座，并对化粪池进行清淤，进一步提升污水排放能力，解决37户110人（其中脱贫户14户48人）群众排污不畅、污水横流、蚊虫滋生的问题。</t>
    </r>
  </si>
  <si>
    <t>生态环境局</t>
  </si>
  <si>
    <t>③农村垃圾治理</t>
  </si>
  <si>
    <t>2023年坪坎镇垃圾收集转运分类实施设施项目</t>
  </si>
  <si>
    <r>
      <rPr>
        <b/>
        <sz val="9"/>
        <rFont val="宋体"/>
        <charset val="134"/>
      </rPr>
      <t>项目内容：</t>
    </r>
    <r>
      <rPr>
        <sz val="9"/>
        <rFont val="宋体"/>
        <charset val="134"/>
      </rPr>
      <t>购买垃圾转运车2辆，配套垃圾转运箱30个等。</t>
    </r>
  </si>
  <si>
    <t>2023.03-2023.04</t>
  </si>
  <si>
    <r>
      <rPr>
        <b/>
        <sz val="9"/>
        <color theme="1"/>
        <rFont val="宋体"/>
        <charset val="134"/>
      </rPr>
      <t>产权归属:</t>
    </r>
    <r>
      <rPr>
        <sz val="9"/>
        <color theme="1"/>
        <rFont val="宋体"/>
        <charset val="134"/>
      </rPr>
      <t>坪坎镇坪坎村、倒贴金村、孔棺村、银母寺村集体经济</t>
    </r>
    <r>
      <rPr>
        <b/>
        <sz val="9"/>
        <color theme="1"/>
        <rFont val="宋体"/>
        <charset val="134"/>
      </rPr>
      <t xml:space="preserve">
绩效目标：</t>
    </r>
    <r>
      <rPr>
        <sz val="9"/>
        <color theme="1"/>
        <rFont val="宋体"/>
        <charset val="134"/>
      </rPr>
      <t>建立健全农村生活垃圾收转运体系，通过给坪坎村配备圾转运车1辆，垃圾转运箱8个；银母寺村配备圾转运车1辆，垃圾转运箱8个；倒贴金村配备垃圾转运箱7个；孔棺村配备垃圾转运箱7个；健全村收集、镇转运制度，使群众生活垃圾能及时分类转动，改善全镇893户2100人（其中脱贫户111户282人）农村人居环境整治水增，提升人居环境质量。</t>
    </r>
  </si>
  <si>
    <t>县住建局</t>
  </si>
  <si>
    <t>2023年留凤关镇三岔片区垃圾收集转运分类实施设施项目</t>
  </si>
  <si>
    <r>
      <rPr>
        <b/>
        <sz val="9"/>
        <rFont val="宋体"/>
        <charset val="134"/>
        <scheme val="minor"/>
      </rPr>
      <t>项目内容：</t>
    </r>
    <r>
      <rPr>
        <sz val="9"/>
        <rFont val="宋体"/>
        <charset val="134"/>
        <scheme val="minor"/>
      </rPr>
      <t>购买餐厨垃圾收集车一辆、生活垃圾收集车一辆、车载垃圾转运箱40个、配备垃圾筒180个（含20个铁的，160个塑料的）、果皮箱60个，在镇区建立生活垃圾分类投放点5处。</t>
    </r>
  </si>
  <si>
    <r>
      <rPr>
        <b/>
        <sz val="9"/>
        <color theme="1"/>
        <rFont val="宋体"/>
        <charset val="134"/>
        <scheme val="minor"/>
      </rPr>
      <t>产权归属:</t>
    </r>
    <r>
      <rPr>
        <sz val="9"/>
        <color theme="1"/>
        <rFont val="宋体"/>
        <charset val="134"/>
        <scheme val="minor"/>
      </rPr>
      <t xml:space="preserve">留凤关镇酒奠沟村、留凤关村、酒铺村、三岔村、喇嘛泉村村委会
</t>
    </r>
    <r>
      <rPr>
        <b/>
        <sz val="9"/>
        <color theme="1"/>
        <rFont val="宋体"/>
        <charset val="134"/>
        <scheme val="minor"/>
      </rPr>
      <t>绩效目标：</t>
    </r>
    <r>
      <rPr>
        <sz val="9"/>
        <color theme="1"/>
        <rFont val="宋体"/>
        <charset val="134"/>
        <scheme val="minor"/>
      </rPr>
      <t>建立健全农村生活垃圾收转运体系，通过给三岔片区配备餐厨垃圾收集车一辆、生活垃圾收集车一辆、车载垃圾转运箱40个、配备垃圾筒180个（含20个铁的，160个塑料的）、果皮箱60个，在镇区建立生活垃圾分类投放点5处。健全村收集、镇转运制度，使群众生活垃圾能及时分类转动，改善全镇3813户12409人（其中脱贫户1169户3658人）农村人居环境整治水平，提升人居环境质量。</t>
    </r>
  </si>
  <si>
    <t>2023年垃圾收集转运分类实施设施项目</t>
  </si>
  <si>
    <r>
      <rPr>
        <b/>
        <sz val="9"/>
        <rFont val="宋体"/>
        <charset val="134"/>
        <scheme val="minor"/>
      </rPr>
      <t>项目内容：</t>
    </r>
    <r>
      <rPr>
        <sz val="9"/>
        <rFont val="宋体"/>
        <charset val="134"/>
        <scheme val="minor"/>
      </rPr>
      <t>平木镇、河口镇、凤州镇、黄牛铺镇、唐藏镇、红花铺镇各50万元，购置垃圾转运车，垃圾转运箱、垃圾桶等设备，健全村收集、镇转运等垃圾转运分类实施制度。</t>
    </r>
  </si>
  <si>
    <r>
      <rPr>
        <b/>
        <sz val="9"/>
        <color theme="1"/>
        <rFont val="宋体"/>
        <charset val="134"/>
        <scheme val="minor"/>
      </rPr>
      <t>产权归属:</t>
    </r>
    <r>
      <rPr>
        <sz val="9"/>
        <color theme="1"/>
        <rFont val="宋体"/>
        <charset val="134"/>
        <scheme val="minor"/>
      </rPr>
      <t>相关村集体经济联合社</t>
    </r>
    <r>
      <rPr>
        <b/>
        <sz val="9"/>
        <color theme="1"/>
        <rFont val="宋体"/>
        <charset val="134"/>
        <scheme val="minor"/>
      </rPr>
      <t xml:space="preserve">
绩效目标：</t>
    </r>
    <r>
      <rPr>
        <sz val="9"/>
        <color theme="1"/>
        <rFont val="宋体"/>
        <charset val="134"/>
        <scheme val="minor"/>
      </rPr>
      <t>建立健全农村生活垃圾收转运体系，通过给坪购置配备垃圾转运车，垃圾转运箱、垃圾桶等设备，健全村收集、镇转运制度，使群众生活垃圾能及时分类转动，改善全镇893户2100人（其中脱贫户111户282人）农村人居环境整治水平，提升人居环境质量。</t>
    </r>
  </si>
  <si>
    <t>四、易地搬迁后扶</t>
  </si>
  <si>
    <t>1.易地搬迁后扶</t>
  </si>
  <si>
    <t>③易地扶贫搬迁贷款债券贴息补助</t>
  </si>
  <si>
    <t>2023年易地扶贫搬迁贴息补助项目</t>
  </si>
  <si>
    <r>
      <rPr>
        <b/>
        <sz val="9"/>
        <rFont val="宋体"/>
        <charset val="134"/>
        <scheme val="minor"/>
      </rPr>
      <t>项目内容：</t>
    </r>
    <r>
      <rPr>
        <sz val="9"/>
        <rFont val="宋体"/>
        <charset val="134"/>
        <scheme val="minor"/>
      </rPr>
      <t>偿还易地扶贫搬迁债券利息131.995万元。</t>
    </r>
  </si>
  <si>
    <r>
      <rPr>
        <b/>
        <sz val="9"/>
        <color theme="1"/>
        <rFont val="宋体"/>
        <charset val="134"/>
        <scheme val="minor"/>
      </rPr>
      <t>绩效目标：</t>
    </r>
    <r>
      <rPr>
        <sz val="9"/>
        <color theme="1"/>
        <rFont val="宋体"/>
        <charset val="134"/>
        <scheme val="minor"/>
      </rPr>
      <t>偿还易地扶贫搬迁债券利息131.995万元。</t>
    </r>
  </si>
  <si>
    <t>偿还利息</t>
  </si>
  <si>
    <t>五、巩固三保障成果</t>
  </si>
  <si>
    <t>2.教育</t>
  </si>
  <si>
    <t>①享受“雨露计划”职业教育补助</t>
  </si>
  <si>
    <t>2023年“雨露计划”职业教育补助项目</t>
  </si>
  <si>
    <r>
      <rPr>
        <b/>
        <sz val="9"/>
        <rFont val="宋体"/>
        <charset val="134"/>
        <scheme val="minor"/>
      </rPr>
      <t>项目内容：</t>
    </r>
    <r>
      <rPr>
        <sz val="9"/>
        <rFont val="宋体"/>
        <charset val="134"/>
        <scheme val="minor"/>
      </rPr>
      <t>支持农村脱贫户、监测户家庭学生接受中职、高职、技工院校职业教育，培养技能型人才、促进稳定就业，巩固脱贫成果，按照每生3000元标准，发放助学补助金。</t>
    </r>
  </si>
  <si>
    <r>
      <rPr>
        <b/>
        <sz val="9"/>
        <rFont val="宋体"/>
        <charset val="134"/>
        <scheme val="minor"/>
      </rPr>
      <t>绩效目标：</t>
    </r>
    <r>
      <rPr>
        <sz val="9"/>
        <rFont val="宋体"/>
        <charset val="134"/>
        <scheme val="minor"/>
      </rPr>
      <t>按照每生3000元标准，发放脱贫户、监测户家庭学生助学补助金329人98.7万元，支持农村脱贫户、监测户家庭学生接受中职、高职、技工院校职业教育，培养技能型人才、促进稳定就业，巩固脱贫成果。</t>
    </r>
  </si>
  <si>
    <t>七、项目管理费</t>
  </si>
  <si>
    <t>项目管理费</t>
  </si>
  <si>
    <t>2023年财政衔接资金项目管理费</t>
  </si>
  <si>
    <r>
      <rPr>
        <b/>
        <sz val="9"/>
        <rFont val="宋体"/>
        <charset val="134"/>
      </rPr>
      <t>项目内容：</t>
    </r>
    <r>
      <rPr>
        <sz val="9"/>
        <rFont val="宋体"/>
        <charset val="134"/>
      </rPr>
      <t>用于项目规划编制、项目可行性研究、招标采购、检查验收、绩效管理、项目公告公示、成果宣传、报账管理、档案管理、购买第三方服务等项目管理相关支出</t>
    </r>
  </si>
  <si>
    <r>
      <rPr>
        <b/>
        <sz val="9"/>
        <rFont val="宋体"/>
        <charset val="134"/>
      </rPr>
      <t>绩效目标：</t>
    </r>
    <r>
      <rPr>
        <sz val="9"/>
        <rFont val="宋体"/>
        <charset val="134"/>
      </rPr>
      <t>通过用于项目规划编制、项目可行性研究、招标采购、检查验收、绩效管理、项目公告公示、成果宣传、报账管理、档案管理、购买第三方服务等项目管理相关支出，确保项目顺利实施。</t>
    </r>
  </si>
  <si>
    <t>规划编制、项目可行性研究、招标采购、成果宣传、报账管理、档案管理、购买第三方服务等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</si>
</sst>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52">
    <font>
      <sz val="11"/>
      <color theme="1"/>
      <name val="宋体"/>
      <charset val="134"/>
      <scheme val="minor"/>
    </font>
    <font>
      <sz val="12"/>
      <name val="宋体"/>
      <charset val="134"/>
    </font>
    <font>
      <b/>
      <sz val="12"/>
      <name val="宋体"/>
      <charset val="134"/>
    </font>
    <font>
      <sz val="10"/>
      <name val="仿宋_GB2312"/>
      <charset val="134"/>
    </font>
    <font>
      <sz val="10"/>
      <name val="宋体"/>
      <charset val="134"/>
    </font>
    <font>
      <sz val="18"/>
      <name val="方正小标宋简体"/>
      <charset val="134"/>
    </font>
    <font>
      <sz val="10"/>
      <name val="黑体"/>
      <charset val="134"/>
    </font>
    <font>
      <sz val="10"/>
      <name val="仿宋_GB2312"/>
      <charset val="134"/>
    </font>
    <font>
      <sz val="10"/>
      <color theme="1"/>
      <name val="黑体"/>
      <charset val="134"/>
    </font>
    <font>
      <b/>
      <sz val="10"/>
      <name val="仿宋"/>
      <charset val="134"/>
    </font>
    <font>
      <b/>
      <sz val="10"/>
      <color theme="1"/>
      <name val="仿宋_GB2312"/>
      <charset val="134"/>
    </font>
    <font>
      <sz val="10"/>
      <color theme="1"/>
      <name val="仿宋_GB2312"/>
      <charset val="134"/>
    </font>
    <font>
      <sz val="10"/>
      <name val="仿宋"/>
      <charset val="134"/>
    </font>
    <font>
      <sz val="9"/>
      <color theme="1"/>
      <name val="宋体"/>
      <charset val="134"/>
    </font>
    <font>
      <sz val="9"/>
      <name val="宋体"/>
      <charset val="134"/>
    </font>
    <font>
      <b/>
      <sz val="9"/>
      <name val="宋体"/>
      <charset val="134"/>
    </font>
    <font>
      <sz val="9"/>
      <name val="宋体"/>
      <charset val="134"/>
      <scheme val="minor"/>
    </font>
    <font>
      <b/>
      <sz val="9"/>
      <name val="宋体"/>
      <charset val="134"/>
      <scheme val="minor"/>
    </font>
    <font>
      <sz val="9"/>
      <color theme="1"/>
      <name val="宋体"/>
      <charset val="134"/>
      <scheme val="minor"/>
    </font>
    <font>
      <b/>
      <sz val="10"/>
      <name val="宋体"/>
      <charset val="134"/>
      <scheme val="minor"/>
    </font>
    <font>
      <b/>
      <sz val="9"/>
      <color theme="1"/>
      <name val="宋体"/>
      <charset val="134"/>
      <scheme val="minor"/>
    </font>
    <font>
      <b/>
      <sz val="9"/>
      <color theme="1"/>
      <name val="宋体"/>
      <charset val="134"/>
    </font>
    <font>
      <b/>
      <sz val="10"/>
      <name val="宋体"/>
      <charset val="134"/>
    </font>
    <font>
      <sz val="9"/>
      <color indexed="8"/>
      <name val="宋体"/>
      <charset val="134"/>
    </font>
    <font>
      <sz val="9"/>
      <name val="仿宋"/>
      <charset val="134"/>
    </font>
    <font>
      <sz val="10"/>
      <color theme="1"/>
      <name val="宋体"/>
      <charset val="134"/>
    </font>
    <font>
      <b/>
      <sz val="9"/>
      <color rgb="FF000000"/>
      <name val="宋体"/>
      <charset val="134"/>
    </font>
    <font>
      <b/>
      <sz val="9"/>
      <color rgb="FF000000"/>
      <name val="宋体"/>
      <charset val="134"/>
      <scheme val="minor"/>
    </font>
    <font>
      <b/>
      <sz val="9"/>
      <name val="仿宋"/>
      <charset val="134"/>
    </font>
    <font>
      <sz val="9"/>
      <color theme="1"/>
      <name val="仿宋_GB2312"/>
      <charset val="134"/>
    </font>
    <font>
      <sz val="9"/>
      <color indexed="8"/>
      <name val="宋体"/>
      <charset val="134"/>
      <scheme val="minor"/>
    </font>
    <font>
      <sz val="9"/>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2"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3" borderId="12" applyNumberFormat="0" applyAlignment="0" applyProtection="0">
      <alignment vertical="center"/>
    </xf>
    <xf numFmtId="0" fontId="41" fillId="4" borderId="13" applyNumberFormat="0" applyAlignment="0" applyProtection="0">
      <alignment vertical="center"/>
    </xf>
    <xf numFmtId="0" fontId="42" fillId="4" borderId="12" applyNumberFormat="0" applyAlignment="0" applyProtection="0">
      <alignment vertical="center"/>
    </xf>
    <xf numFmtId="0" fontId="43" fillId="5"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1" fillId="0" borderId="0">
      <alignment vertical="center"/>
    </xf>
    <xf numFmtId="0" fontId="1" fillId="0" borderId="0">
      <alignment vertical="center"/>
    </xf>
  </cellStyleXfs>
  <cellXfs count="1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wrapText="1"/>
    </xf>
    <xf numFmtId="0" fontId="6" fillId="0" borderId="4" xfId="0"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vertical="center" wrapText="1"/>
    </xf>
    <xf numFmtId="176"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12" fillId="0" borderId="2" xfId="0" applyFont="1" applyFill="1" applyBorder="1" applyAlignment="1">
      <alignment vertical="center"/>
    </xf>
    <xf numFmtId="0" fontId="13"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49" fontId="13"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xf>
    <xf numFmtId="49" fontId="18"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7" fillId="0" borderId="2" xfId="0"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76" fontId="12" fillId="0" borderId="2" xfId="0" applyNumberFormat="1" applyFont="1" applyFill="1" applyBorder="1" applyAlignment="1">
      <alignment vertical="center"/>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6" fillId="0" borderId="2"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0" fontId="20"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xf>
    <xf numFmtId="176" fontId="1" fillId="0" borderId="0" xfId="0" applyNumberFormat="1" applyFont="1" applyFill="1" applyBorder="1" applyAlignment="1">
      <alignment horizontal="center"/>
    </xf>
    <xf numFmtId="176" fontId="6" fillId="0" borderId="2" xfId="0" applyNumberFormat="1"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176" fontId="23" fillId="0"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 fillId="0" borderId="5" xfId="0" applyFont="1" applyFill="1" applyBorder="1" applyAlignment="1">
      <alignment horizontal="center"/>
    </xf>
    <xf numFmtId="0" fontId="1" fillId="0" borderId="5" xfId="0" applyFont="1" applyFill="1" applyBorder="1" applyAlignment="1"/>
    <xf numFmtId="0" fontId="6" fillId="0" borderId="1" xfId="49"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49"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49" applyNumberFormat="1" applyFont="1" applyFill="1" applyBorder="1" applyAlignment="1">
      <alignment horizontal="center" vertical="center" wrapText="1"/>
    </xf>
    <xf numFmtId="0" fontId="1" fillId="0" borderId="2" xfId="0" applyFont="1" applyFill="1" applyBorder="1" applyAlignment="1">
      <alignment vertical="center"/>
    </xf>
    <xf numFmtId="0" fontId="2" fillId="0" borderId="2" xfId="0" applyFont="1" applyFill="1" applyBorder="1" applyAlignment="1">
      <alignment vertical="center" wrapText="1"/>
    </xf>
    <xf numFmtId="178" fontId="14" fillId="0" borderId="2" xfId="0" applyNumberFormat="1" applyFont="1" applyFill="1" applyBorder="1" applyAlignment="1">
      <alignment horizontal="center" vertical="center"/>
    </xf>
    <xf numFmtId="0" fontId="18" fillId="0" borderId="2" xfId="0" applyNumberFormat="1" applyFont="1" applyFill="1" applyBorder="1" applyAlignment="1">
      <alignment horizontal="left" vertical="center" wrapText="1"/>
    </xf>
    <xf numFmtId="177" fontId="14" fillId="0" borderId="2" xfId="0" applyNumberFormat="1" applyFont="1" applyFill="1" applyBorder="1" applyAlignment="1">
      <alignment horizontal="center" vertical="center" wrapText="1"/>
    </xf>
    <xf numFmtId="0" fontId="4" fillId="0" borderId="2" xfId="0" applyFont="1" applyFill="1" applyBorder="1" applyAlignment="1">
      <alignment vertical="center"/>
    </xf>
    <xf numFmtId="0" fontId="20" fillId="0" borderId="2" xfId="0" applyNumberFormat="1" applyFont="1" applyFill="1" applyBorder="1" applyAlignment="1">
      <alignment horizontal="left" vertical="center" wrapText="1"/>
    </xf>
    <xf numFmtId="0" fontId="12" fillId="0" borderId="2" xfId="0" applyFont="1" applyFill="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vertical="center" wrapText="1"/>
    </xf>
    <xf numFmtId="0" fontId="25" fillId="0" borderId="2" xfId="0" applyNumberFormat="1" applyFont="1" applyFill="1" applyBorder="1" applyAlignment="1">
      <alignment horizontal="center" vertical="center" wrapText="1"/>
    </xf>
    <xf numFmtId="0" fontId="24" fillId="0" borderId="2" xfId="0" applyFont="1" applyFill="1" applyBorder="1" applyAlignment="1">
      <alignment vertical="center" wrapText="1"/>
    </xf>
    <xf numFmtId="176" fontId="24" fillId="0" borderId="2" xfId="0" applyNumberFormat="1" applyFont="1" applyFill="1" applyBorder="1" applyAlignment="1">
      <alignment vertical="center" wrapText="1"/>
    </xf>
    <xf numFmtId="0" fontId="13" fillId="0" borderId="2" xfId="0" applyNumberFormat="1" applyFont="1" applyFill="1" applyBorder="1" applyAlignment="1">
      <alignment horizontal="left" vertical="center" wrapText="1"/>
    </xf>
    <xf numFmtId="0" fontId="22"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justify" vertical="center" wrapText="1"/>
    </xf>
    <xf numFmtId="49" fontId="4"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22" fillId="0" borderId="2" xfId="50" applyFont="1" applyFill="1" applyBorder="1" applyAlignment="1">
      <alignment horizontal="center" vertical="center" wrapText="1"/>
    </xf>
    <xf numFmtId="49" fontId="25" fillId="0"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2" xfId="0" applyNumberFormat="1" applyFont="1" applyFill="1" applyBorder="1" applyAlignment="1">
      <alignment horizontal="center" vertical="center" wrapText="1"/>
    </xf>
    <xf numFmtId="0" fontId="29" fillId="0" borderId="2" xfId="0" applyNumberFormat="1"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16" fillId="0" borderId="2" xfId="0" applyFont="1" applyFill="1" applyBorder="1" applyAlignment="1">
      <alignment vertical="center"/>
    </xf>
    <xf numFmtId="0" fontId="14" fillId="0" borderId="2" xfId="0" applyFont="1" applyFill="1" applyBorder="1" applyAlignment="1">
      <alignment vertical="center"/>
    </xf>
    <xf numFmtId="0" fontId="18" fillId="0" borderId="2" xfId="0" applyFont="1" applyFill="1" applyBorder="1" applyAlignment="1">
      <alignment horizontal="center" vertical="center" wrapText="1"/>
    </xf>
    <xf numFmtId="176" fontId="18" fillId="0" borderId="2" xfId="0" applyNumberFormat="1" applyFont="1" applyFill="1" applyBorder="1" applyAlignment="1">
      <alignment horizontal="center" vertical="center"/>
    </xf>
    <xf numFmtId="177" fontId="25"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4" fillId="0" borderId="2" xfId="50" applyFont="1" applyFill="1" applyBorder="1" applyAlignment="1">
      <alignment horizontal="center" vertical="center" wrapText="1"/>
    </xf>
    <xf numFmtId="177" fontId="4" fillId="0" borderId="2" xfId="5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178" fontId="2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1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4"/>
  <sheetViews>
    <sheetView tabSelected="1" workbookViewId="0">
      <selection activeCell="C3" sqref="C3"/>
    </sheetView>
  </sheetViews>
  <sheetFormatPr defaultColWidth="9" defaultRowHeight="14.25"/>
  <cols>
    <col min="1" max="1" width="12.0166666666667" style="5" customWidth="1"/>
    <col min="2" max="2" width="9.13333333333333" style="9" customWidth="1"/>
    <col min="3" max="3" width="18.525" style="1" customWidth="1"/>
    <col min="4" max="4" width="7.59166666666667" style="1" customWidth="1"/>
    <col min="5" max="5" width="26.05" style="1" customWidth="1"/>
    <col min="6" max="6" width="5.38333333333333" style="8" customWidth="1"/>
    <col min="7" max="7" width="5.95833333333333" style="1" customWidth="1"/>
    <col min="8" max="8" width="6.91666666666667" style="1" customWidth="1"/>
    <col min="9" max="9" width="5.43333333333333" style="1" customWidth="1"/>
    <col min="10" max="10" width="5.675" style="1" customWidth="1"/>
    <col min="11" max="11" width="5.09166666666667" style="1" customWidth="1"/>
    <col min="12" max="12" width="5.85833333333333" style="10" customWidth="1"/>
    <col min="13" max="13" width="6.43333333333333" style="10" customWidth="1"/>
    <col min="14" max="14" width="5.48333333333333" style="10" customWidth="1"/>
    <col min="15" max="15" width="5.09166666666667" style="10" customWidth="1"/>
    <col min="16" max="16" width="8.65" style="9" customWidth="1"/>
    <col min="17" max="17" width="8.45" style="9" customWidth="1"/>
    <col min="18" max="18" width="8.36666666666667" style="9" customWidth="1"/>
    <col min="19" max="19" width="8.74166666666667" style="9" customWidth="1"/>
    <col min="20" max="20" width="7.975" style="9" customWidth="1"/>
    <col min="21" max="21" width="8.84166666666667" style="9" customWidth="1"/>
    <col min="22" max="22" width="5.125" style="9" customWidth="1"/>
    <col min="23" max="23" width="6.15833333333333" style="1" customWidth="1"/>
    <col min="24" max="24" width="6.73333333333333" style="1" customWidth="1"/>
    <col min="25" max="25" width="8.66666666666667" style="1" customWidth="1"/>
    <col min="26" max="16384" width="9" style="1"/>
  </cols>
  <sheetData>
    <row r="1" s="1" customFormat="1" ht="23.25" customHeight="1" spans="1:22">
      <c r="A1" s="11" t="s">
        <v>0</v>
      </c>
      <c r="B1" s="9"/>
      <c r="F1" s="8"/>
      <c r="L1" s="10"/>
      <c r="M1" s="10"/>
      <c r="N1" s="10"/>
      <c r="O1" s="10"/>
      <c r="P1" s="9"/>
      <c r="Q1" s="9"/>
      <c r="R1" s="9"/>
      <c r="S1" s="9"/>
      <c r="T1" s="9"/>
      <c r="U1" s="9"/>
      <c r="V1" s="9"/>
    </row>
    <row r="2" s="1" customFormat="1" ht="24" spans="1:25">
      <c r="A2" s="12" t="s">
        <v>1</v>
      </c>
      <c r="B2" s="13"/>
      <c r="C2" s="13"/>
      <c r="D2" s="13"/>
      <c r="E2" s="13"/>
      <c r="F2" s="12"/>
      <c r="G2" s="13"/>
      <c r="H2" s="13"/>
      <c r="I2" s="13"/>
      <c r="J2" s="13"/>
      <c r="K2" s="13"/>
      <c r="L2" s="71"/>
      <c r="M2" s="71"/>
      <c r="N2" s="71"/>
      <c r="O2" s="71"/>
      <c r="P2" s="13"/>
      <c r="Q2" s="13"/>
      <c r="R2" s="13"/>
      <c r="S2" s="13"/>
      <c r="T2" s="13"/>
      <c r="U2" s="13"/>
      <c r="V2" s="13"/>
      <c r="W2" s="13"/>
      <c r="X2" s="13"/>
      <c r="Y2" s="13"/>
    </row>
    <row r="3" s="1" customFormat="1" ht="21" customHeight="1" spans="1:25">
      <c r="A3" s="14"/>
      <c r="B3" s="15"/>
      <c r="C3" s="16"/>
      <c r="D3" s="16"/>
      <c r="E3" s="16"/>
      <c r="F3" s="17"/>
      <c r="G3" s="16"/>
      <c r="H3" s="16"/>
      <c r="I3" s="16"/>
      <c r="J3" s="16"/>
      <c r="K3" s="16"/>
      <c r="L3" s="72"/>
      <c r="M3" s="72"/>
      <c r="N3" s="72"/>
      <c r="O3" s="72"/>
      <c r="P3" s="15"/>
      <c r="Q3" s="87"/>
      <c r="R3" s="87"/>
      <c r="S3" s="87"/>
      <c r="T3" s="87"/>
      <c r="U3" s="87"/>
      <c r="V3" s="87"/>
      <c r="W3" s="88"/>
      <c r="X3" s="87" t="s">
        <v>2</v>
      </c>
      <c r="Y3" s="87"/>
    </row>
    <row r="4" s="1" customFormat="1" customHeight="1" spans="1:25">
      <c r="A4" s="18" t="s">
        <v>3</v>
      </c>
      <c r="B4" s="19" t="s">
        <v>4</v>
      </c>
      <c r="C4" s="18" t="s">
        <v>5</v>
      </c>
      <c r="D4" s="18" t="s">
        <v>6</v>
      </c>
      <c r="E4" s="18" t="s">
        <v>7</v>
      </c>
      <c r="F4" s="18" t="s">
        <v>8</v>
      </c>
      <c r="G4" s="20" t="s">
        <v>9</v>
      </c>
      <c r="H4" s="20"/>
      <c r="I4" s="18" t="s">
        <v>10</v>
      </c>
      <c r="J4" s="20" t="s">
        <v>11</v>
      </c>
      <c r="K4" s="20" t="s">
        <v>12</v>
      </c>
      <c r="L4" s="73" t="s">
        <v>13</v>
      </c>
      <c r="M4" s="73"/>
      <c r="N4" s="73" t="s">
        <v>14</v>
      </c>
      <c r="O4" s="73"/>
      <c r="P4" s="20" t="s">
        <v>15</v>
      </c>
      <c r="Q4" s="20"/>
      <c r="R4" s="20"/>
      <c r="S4" s="20"/>
      <c r="T4" s="20"/>
      <c r="U4" s="20"/>
      <c r="V4" s="20"/>
      <c r="W4" s="89" t="s">
        <v>16</v>
      </c>
      <c r="X4" s="89" t="s">
        <v>17</v>
      </c>
      <c r="Y4" s="89" t="s">
        <v>18</v>
      </c>
    </row>
    <row r="5" s="1" customFormat="1" ht="24" customHeight="1" spans="1:25">
      <c r="A5" s="21"/>
      <c r="B5" s="22"/>
      <c r="C5" s="21"/>
      <c r="D5" s="21"/>
      <c r="E5" s="21"/>
      <c r="F5" s="21"/>
      <c r="G5" s="20"/>
      <c r="H5" s="20"/>
      <c r="I5" s="21"/>
      <c r="J5" s="20"/>
      <c r="K5" s="20"/>
      <c r="L5" s="73"/>
      <c r="M5" s="73"/>
      <c r="N5" s="73"/>
      <c r="O5" s="73"/>
      <c r="P5" s="18" t="s">
        <v>19</v>
      </c>
      <c r="Q5" s="90" t="s">
        <v>20</v>
      </c>
      <c r="R5" s="91"/>
      <c r="S5" s="91"/>
      <c r="T5" s="91"/>
      <c r="U5" s="92"/>
      <c r="V5" s="18" t="s">
        <v>21</v>
      </c>
      <c r="W5" s="93"/>
      <c r="X5" s="93"/>
      <c r="Y5" s="93"/>
    </row>
    <row r="6" s="1" customFormat="1" ht="26.25" customHeight="1" spans="1:25">
      <c r="A6" s="23"/>
      <c r="B6" s="24"/>
      <c r="C6" s="23"/>
      <c r="D6" s="23"/>
      <c r="E6" s="23"/>
      <c r="F6" s="23"/>
      <c r="G6" s="20" t="s">
        <v>22</v>
      </c>
      <c r="H6" s="20" t="s">
        <v>23</v>
      </c>
      <c r="I6" s="23"/>
      <c r="J6" s="20"/>
      <c r="K6" s="20"/>
      <c r="L6" s="73" t="s">
        <v>24</v>
      </c>
      <c r="M6" s="73" t="s">
        <v>25</v>
      </c>
      <c r="N6" s="73" t="s">
        <v>24</v>
      </c>
      <c r="O6" s="73" t="s">
        <v>25</v>
      </c>
      <c r="P6" s="23"/>
      <c r="Q6" s="94" t="s">
        <v>26</v>
      </c>
      <c r="R6" s="95" t="s">
        <v>27</v>
      </c>
      <c r="S6" s="95" t="s">
        <v>28</v>
      </c>
      <c r="T6" s="95" t="s">
        <v>29</v>
      </c>
      <c r="U6" s="95" t="s">
        <v>30</v>
      </c>
      <c r="V6" s="23"/>
      <c r="W6" s="96"/>
      <c r="X6" s="96"/>
      <c r="Y6" s="96"/>
    </row>
    <row r="7" s="1" customFormat="1" ht="32" customHeight="1" spans="1:25">
      <c r="A7" s="25" t="s">
        <v>31</v>
      </c>
      <c r="B7" s="26"/>
      <c r="C7" s="26"/>
      <c r="D7" s="26"/>
      <c r="E7" s="26"/>
      <c r="F7" s="27">
        <f>F8+F68+F79+F124+F128+F132</f>
        <v>86</v>
      </c>
      <c r="G7" s="28"/>
      <c r="H7" s="28"/>
      <c r="I7" s="28"/>
      <c r="J7" s="28"/>
      <c r="K7" s="28"/>
      <c r="L7" s="28"/>
      <c r="M7" s="28"/>
      <c r="N7" s="28"/>
      <c r="O7" s="28"/>
      <c r="P7" s="28">
        <f t="shared" ref="P7:U7" si="0">P8+P68+P79+P124+P128+P132</f>
        <v>5816</v>
      </c>
      <c r="Q7" s="28">
        <f t="shared" si="0"/>
        <v>5816</v>
      </c>
      <c r="R7" s="28">
        <f t="shared" si="0"/>
        <v>1598</v>
      </c>
      <c r="S7" s="28">
        <f t="shared" si="0"/>
        <v>1329</v>
      </c>
      <c r="T7" s="28">
        <f t="shared" si="0"/>
        <v>569</v>
      </c>
      <c r="U7" s="28">
        <f t="shared" si="0"/>
        <v>2320</v>
      </c>
      <c r="V7" s="26"/>
      <c r="W7" s="97"/>
      <c r="X7" s="97"/>
      <c r="Y7" s="97"/>
    </row>
    <row r="8" s="2" customFormat="1" ht="30" customHeight="1" spans="1:25">
      <c r="A8" s="29" t="s">
        <v>32</v>
      </c>
      <c r="B8" s="26"/>
      <c r="C8" s="30"/>
      <c r="D8" s="30"/>
      <c r="E8" s="30"/>
      <c r="F8" s="31">
        <f>F9+F40+F50+F61+F65</f>
        <v>43</v>
      </c>
      <c r="G8" s="32"/>
      <c r="H8" s="32"/>
      <c r="I8" s="32"/>
      <c r="J8" s="32"/>
      <c r="K8" s="32"/>
      <c r="L8" s="32"/>
      <c r="M8" s="32"/>
      <c r="N8" s="32"/>
      <c r="O8" s="32"/>
      <c r="P8" s="32">
        <f t="shared" ref="P8:U8" si="1">P9+P40+P50+P61+P65</f>
        <v>3882.6</v>
      </c>
      <c r="Q8" s="32">
        <f t="shared" si="1"/>
        <v>3882.6</v>
      </c>
      <c r="R8" s="32">
        <f t="shared" si="1"/>
        <v>1195.6</v>
      </c>
      <c r="S8" s="32">
        <f t="shared" si="1"/>
        <v>1085</v>
      </c>
      <c r="T8" s="32">
        <f t="shared" si="1"/>
        <v>386.4</v>
      </c>
      <c r="U8" s="32">
        <f t="shared" si="1"/>
        <v>1215.6</v>
      </c>
      <c r="V8" s="31"/>
      <c r="W8" s="98"/>
      <c r="X8" s="98"/>
      <c r="Y8" s="98"/>
    </row>
    <row r="9" s="2" customFormat="1" ht="30" customHeight="1" spans="1:25">
      <c r="A9" s="33" t="s">
        <v>33</v>
      </c>
      <c r="B9" s="26"/>
      <c r="C9" s="30"/>
      <c r="D9" s="30"/>
      <c r="E9" s="30"/>
      <c r="F9" s="31">
        <f>F10+F27+F29+F31</f>
        <v>26</v>
      </c>
      <c r="G9" s="31"/>
      <c r="H9" s="31"/>
      <c r="I9" s="31"/>
      <c r="J9" s="31"/>
      <c r="K9" s="31"/>
      <c r="L9" s="31"/>
      <c r="M9" s="31"/>
      <c r="N9" s="31"/>
      <c r="O9" s="31"/>
      <c r="P9" s="31">
        <f t="shared" ref="P9:V9" si="2">P10+P27+P29+P31</f>
        <v>2593.6</v>
      </c>
      <c r="Q9" s="31">
        <f t="shared" si="2"/>
        <v>2593.6</v>
      </c>
      <c r="R9" s="31">
        <f t="shared" si="2"/>
        <v>741</v>
      </c>
      <c r="S9" s="31">
        <f t="shared" si="2"/>
        <v>871</v>
      </c>
      <c r="T9" s="31">
        <f t="shared" si="2"/>
        <v>366.4</v>
      </c>
      <c r="U9" s="31">
        <f t="shared" si="2"/>
        <v>615.2</v>
      </c>
      <c r="V9" s="31">
        <f t="shared" si="2"/>
        <v>0</v>
      </c>
      <c r="W9" s="98"/>
      <c r="X9" s="98"/>
      <c r="Y9" s="98"/>
    </row>
    <row r="10" s="1" customFormat="1" ht="30" customHeight="1" spans="1:25">
      <c r="A10" s="34" t="s">
        <v>34</v>
      </c>
      <c r="B10" s="35"/>
      <c r="C10" s="36"/>
      <c r="D10" s="36"/>
      <c r="E10" s="36"/>
      <c r="F10" s="26">
        <f>SUM(F11:F26)</f>
        <v>16</v>
      </c>
      <c r="G10" s="26"/>
      <c r="H10" s="26"/>
      <c r="I10" s="26"/>
      <c r="J10" s="26"/>
      <c r="K10" s="26"/>
      <c r="L10" s="26"/>
      <c r="M10" s="26"/>
      <c r="N10" s="26"/>
      <c r="O10" s="26"/>
      <c r="P10" s="26">
        <f t="shared" ref="P10:V10" si="3">SUM(P11:P26)</f>
        <v>1298.6</v>
      </c>
      <c r="Q10" s="26">
        <f t="shared" si="3"/>
        <v>1298.6</v>
      </c>
      <c r="R10" s="26">
        <f t="shared" si="3"/>
        <v>311</v>
      </c>
      <c r="S10" s="26">
        <f t="shared" si="3"/>
        <v>471</v>
      </c>
      <c r="T10" s="26">
        <f t="shared" si="3"/>
        <v>366.4</v>
      </c>
      <c r="U10" s="26">
        <f t="shared" si="3"/>
        <v>150.2</v>
      </c>
      <c r="V10" s="26">
        <f t="shared" si="3"/>
        <v>0</v>
      </c>
      <c r="W10" s="97"/>
      <c r="X10" s="97"/>
      <c r="Y10" s="97"/>
    </row>
    <row r="11" s="1" customFormat="1" ht="117" customHeight="1" spans="1:25">
      <c r="A11" s="37">
        <v>1</v>
      </c>
      <c r="B11" s="38" t="s">
        <v>35</v>
      </c>
      <c r="C11" s="39" t="s">
        <v>36</v>
      </c>
      <c r="D11" s="40" t="s">
        <v>37</v>
      </c>
      <c r="E11" s="39" t="s">
        <v>38</v>
      </c>
      <c r="F11" s="41">
        <v>1</v>
      </c>
      <c r="G11" s="41" t="s">
        <v>39</v>
      </c>
      <c r="H11" s="41" t="s">
        <v>40</v>
      </c>
      <c r="I11" s="41" t="s">
        <v>41</v>
      </c>
      <c r="J11" s="41" t="s">
        <v>42</v>
      </c>
      <c r="K11" s="41" t="s">
        <v>42</v>
      </c>
      <c r="L11" s="74">
        <v>153</v>
      </c>
      <c r="M11" s="74">
        <v>410</v>
      </c>
      <c r="N11" s="74">
        <v>377</v>
      </c>
      <c r="O11" s="75">
        <v>1107</v>
      </c>
      <c r="P11" s="41">
        <v>70</v>
      </c>
      <c r="Q11" s="41">
        <v>70</v>
      </c>
      <c r="R11" s="41">
        <v>70</v>
      </c>
      <c r="S11" s="41"/>
      <c r="T11" s="41"/>
      <c r="U11" s="41"/>
      <c r="V11" s="41"/>
      <c r="W11" s="40" t="s">
        <v>39</v>
      </c>
      <c r="X11" s="40" t="s">
        <v>43</v>
      </c>
      <c r="Y11" s="55" t="s">
        <v>44</v>
      </c>
    </row>
    <row r="12" s="1" customFormat="1" ht="118" customHeight="1" spans="1:25">
      <c r="A12" s="37">
        <v>2</v>
      </c>
      <c r="B12" s="38" t="s">
        <v>45</v>
      </c>
      <c r="C12" s="39" t="s">
        <v>46</v>
      </c>
      <c r="D12" s="40" t="s">
        <v>47</v>
      </c>
      <c r="E12" s="39" t="s">
        <v>48</v>
      </c>
      <c r="F12" s="41">
        <v>1</v>
      </c>
      <c r="G12" s="41" t="s">
        <v>49</v>
      </c>
      <c r="H12" s="41" t="s">
        <v>50</v>
      </c>
      <c r="I12" s="41" t="s">
        <v>41</v>
      </c>
      <c r="J12" s="41" t="s">
        <v>42</v>
      </c>
      <c r="K12" s="41" t="s">
        <v>42</v>
      </c>
      <c r="L12" s="74">
        <v>83</v>
      </c>
      <c r="M12" s="74">
        <v>219</v>
      </c>
      <c r="N12" s="74">
        <v>225</v>
      </c>
      <c r="O12" s="75">
        <v>628</v>
      </c>
      <c r="P12" s="41">
        <v>35</v>
      </c>
      <c r="Q12" s="41">
        <v>35</v>
      </c>
      <c r="R12" s="41">
        <v>35</v>
      </c>
      <c r="S12" s="41"/>
      <c r="T12" s="41"/>
      <c r="U12" s="41"/>
      <c r="V12" s="41"/>
      <c r="W12" s="40" t="s">
        <v>49</v>
      </c>
      <c r="X12" s="40" t="s">
        <v>51</v>
      </c>
      <c r="Y12" s="55" t="s">
        <v>52</v>
      </c>
    </row>
    <row r="13" s="1" customFormat="1" ht="136" customHeight="1" spans="1:25">
      <c r="A13" s="37">
        <v>3</v>
      </c>
      <c r="B13" s="38" t="s">
        <v>53</v>
      </c>
      <c r="C13" s="39" t="s">
        <v>54</v>
      </c>
      <c r="D13" s="40" t="s">
        <v>55</v>
      </c>
      <c r="E13" s="39" t="s">
        <v>56</v>
      </c>
      <c r="F13" s="41">
        <v>1</v>
      </c>
      <c r="G13" s="41" t="s">
        <v>57</v>
      </c>
      <c r="H13" s="41" t="s">
        <v>58</v>
      </c>
      <c r="I13" s="41" t="s">
        <v>42</v>
      </c>
      <c r="J13" s="41" t="s">
        <v>42</v>
      </c>
      <c r="K13" s="41" t="s">
        <v>42</v>
      </c>
      <c r="L13" s="74">
        <v>59</v>
      </c>
      <c r="M13" s="74">
        <v>118</v>
      </c>
      <c r="N13" s="74">
        <v>518</v>
      </c>
      <c r="O13" s="75">
        <v>1510</v>
      </c>
      <c r="P13" s="41">
        <v>120</v>
      </c>
      <c r="Q13" s="41">
        <v>120</v>
      </c>
      <c r="R13" s="41"/>
      <c r="S13" s="41">
        <v>120</v>
      </c>
      <c r="T13" s="41"/>
      <c r="U13" s="41"/>
      <c r="V13" s="41"/>
      <c r="W13" s="40" t="s">
        <v>57</v>
      </c>
      <c r="X13" s="40" t="s">
        <v>43</v>
      </c>
      <c r="Y13" s="55" t="s">
        <v>44</v>
      </c>
    </row>
    <row r="14" s="1" customFormat="1" ht="113" customHeight="1" spans="1:25">
      <c r="A14" s="37">
        <v>4</v>
      </c>
      <c r="B14" s="38" t="s">
        <v>59</v>
      </c>
      <c r="C14" s="39" t="s">
        <v>60</v>
      </c>
      <c r="D14" s="40" t="s">
        <v>37</v>
      </c>
      <c r="E14" s="42" t="s">
        <v>61</v>
      </c>
      <c r="F14" s="41">
        <v>1</v>
      </c>
      <c r="G14" s="41" t="s">
        <v>62</v>
      </c>
      <c r="H14" s="41" t="s">
        <v>63</v>
      </c>
      <c r="I14" s="41" t="s">
        <v>42</v>
      </c>
      <c r="J14" s="41" t="s">
        <v>42</v>
      </c>
      <c r="K14" s="41" t="s">
        <v>42</v>
      </c>
      <c r="L14" s="74">
        <v>77</v>
      </c>
      <c r="M14" s="74">
        <v>193</v>
      </c>
      <c r="N14" s="74">
        <v>398</v>
      </c>
      <c r="O14" s="74">
        <v>1224</v>
      </c>
      <c r="P14" s="41">
        <v>39</v>
      </c>
      <c r="Q14" s="41">
        <v>39</v>
      </c>
      <c r="R14" s="41"/>
      <c r="S14" s="41">
        <v>39</v>
      </c>
      <c r="T14" s="41"/>
      <c r="U14" s="41"/>
      <c r="V14" s="41"/>
      <c r="W14" s="40" t="s">
        <v>62</v>
      </c>
      <c r="X14" s="40" t="s">
        <v>43</v>
      </c>
      <c r="Y14" s="55" t="s">
        <v>52</v>
      </c>
    </row>
    <row r="15" s="1" customFormat="1" ht="118" customHeight="1" spans="1:25">
      <c r="A15" s="37">
        <v>5</v>
      </c>
      <c r="B15" s="38" t="s">
        <v>64</v>
      </c>
      <c r="C15" s="39" t="s">
        <v>65</v>
      </c>
      <c r="D15" s="40" t="s">
        <v>47</v>
      </c>
      <c r="E15" s="42" t="s">
        <v>66</v>
      </c>
      <c r="F15" s="41">
        <v>1</v>
      </c>
      <c r="G15" s="41" t="s">
        <v>62</v>
      </c>
      <c r="H15" s="41" t="s">
        <v>67</v>
      </c>
      <c r="I15" s="41" t="s">
        <v>41</v>
      </c>
      <c r="J15" s="41" t="s">
        <v>42</v>
      </c>
      <c r="K15" s="41" t="s">
        <v>42</v>
      </c>
      <c r="L15" s="74">
        <v>29</v>
      </c>
      <c r="M15" s="74">
        <v>73</v>
      </c>
      <c r="N15" s="74">
        <v>395</v>
      </c>
      <c r="O15" s="75">
        <v>1334</v>
      </c>
      <c r="P15" s="41">
        <v>48</v>
      </c>
      <c r="Q15" s="41">
        <v>48</v>
      </c>
      <c r="R15" s="41"/>
      <c r="S15" s="41">
        <v>48</v>
      </c>
      <c r="T15" s="41"/>
      <c r="U15" s="41"/>
      <c r="V15" s="41"/>
      <c r="W15" s="40" t="s">
        <v>62</v>
      </c>
      <c r="X15" s="40" t="s">
        <v>43</v>
      </c>
      <c r="Y15" s="55" t="s">
        <v>68</v>
      </c>
    </row>
    <row r="16" s="1" customFormat="1" ht="148" customHeight="1" spans="1:25">
      <c r="A16" s="37">
        <v>6</v>
      </c>
      <c r="B16" s="38" t="s">
        <v>69</v>
      </c>
      <c r="C16" s="39" t="s">
        <v>70</v>
      </c>
      <c r="D16" s="40" t="s">
        <v>47</v>
      </c>
      <c r="E16" s="39" t="s">
        <v>71</v>
      </c>
      <c r="F16" s="41">
        <v>1</v>
      </c>
      <c r="G16" s="41" t="s">
        <v>39</v>
      </c>
      <c r="H16" s="40" t="s">
        <v>72</v>
      </c>
      <c r="I16" s="41" t="s">
        <v>41</v>
      </c>
      <c r="J16" s="41" t="s">
        <v>42</v>
      </c>
      <c r="K16" s="41" t="s">
        <v>42</v>
      </c>
      <c r="L16" s="74">
        <v>188</v>
      </c>
      <c r="M16" s="74">
        <v>638</v>
      </c>
      <c r="N16" s="74">
        <v>607</v>
      </c>
      <c r="O16" s="75">
        <v>2041</v>
      </c>
      <c r="P16" s="41">
        <v>126</v>
      </c>
      <c r="Q16" s="41">
        <v>126</v>
      </c>
      <c r="R16" s="41">
        <v>126</v>
      </c>
      <c r="S16" s="41"/>
      <c r="T16" s="41"/>
      <c r="U16" s="41"/>
      <c r="V16" s="41"/>
      <c r="W16" s="40" t="s">
        <v>39</v>
      </c>
      <c r="X16" s="40" t="s">
        <v>43</v>
      </c>
      <c r="Y16" s="40" t="s">
        <v>44</v>
      </c>
    </row>
    <row r="17" s="1" customFormat="1" ht="246" customHeight="1" spans="1:25">
      <c r="A17" s="37">
        <v>7</v>
      </c>
      <c r="B17" s="38" t="s">
        <v>73</v>
      </c>
      <c r="C17" s="39" t="s">
        <v>74</v>
      </c>
      <c r="D17" s="40" t="s">
        <v>75</v>
      </c>
      <c r="E17" s="39" t="s">
        <v>76</v>
      </c>
      <c r="F17" s="41">
        <v>1</v>
      </c>
      <c r="G17" s="41" t="s">
        <v>77</v>
      </c>
      <c r="H17" s="40" t="s">
        <v>78</v>
      </c>
      <c r="I17" s="41" t="s">
        <v>41</v>
      </c>
      <c r="J17" s="41" t="s">
        <v>42</v>
      </c>
      <c r="K17" s="41" t="s">
        <v>42</v>
      </c>
      <c r="L17" s="76">
        <v>435</v>
      </c>
      <c r="M17" s="76">
        <v>1255</v>
      </c>
      <c r="N17" s="76">
        <v>1399</v>
      </c>
      <c r="O17" s="76">
        <v>4449</v>
      </c>
      <c r="P17" s="41">
        <v>264</v>
      </c>
      <c r="Q17" s="41">
        <v>264</v>
      </c>
      <c r="R17" s="41"/>
      <c r="S17" s="41">
        <v>264</v>
      </c>
      <c r="T17" s="41"/>
      <c r="U17" s="41"/>
      <c r="V17" s="41"/>
      <c r="W17" s="40" t="s">
        <v>77</v>
      </c>
      <c r="X17" s="40" t="s">
        <v>43</v>
      </c>
      <c r="Y17" s="40" t="s">
        <v>44</v>
      </c>
    </row>
    <row r="18" s="1" customFormat="1" ht="182" customHeight="1" spans="1:25">
      <c r="A18" s="37">
        <v>8</v>
      </c>
      <c r="B18" s="38" t="s">
        <v>79</v>
      </c>
      <c r="C18" s="39" t="s">
        <v>80</v>
      </c>
      <c r="D18" s="40" t="s">
        <v>75</v>
      </c>
      <c r="E18" s="39" t="s">
        <v>81</v>
      </c>
      <c r="F18" s="41">
        <v>1</v>
      </c>
      <c r="G18" s="41" t="s">
        <v>77</v>
      </c>
      <c r="H18" s="41" t="s">
        <v>82</v>
      </c>
      <c r="I18" s="41" t="s">
        <v>41</v>
      </c>
      <c r="J18" s="41" t="s">
        <v>42</v>
      </c>
      <c r="K18" s="41" t="s">
        <v>42</v>
      </c>
      <c r="L18" s="76">
        <v>81</v>
      </c>
      <c r="M18" s="76">
        <v>223</v>
      </c>
      <c r="N18" s="76">
        <v>162</v>
      </c>
      <c r="O18" s="76">
        <v>501</v>
      </c>
      <c r="P18" s="41">
        <v>48</v>
      </c>
      <c r="Q18" s="41">
        <v>48</v>
      </c>
      <c r="R18" s="41">
        <v>48</v>
      </c>
      <c r="S18" s="41"/>
      <c r="T18" s="41"/>
      <c r="U18" s="41"/>
      <c r="V18" s="41"/>
      <c r="W18" s="40" t="s">
        <v>77</v>
      </c>
      <c r="X18" s="40" t="s">
        <v>43</v>
      </c>
      <c r="Y18" s="40" t="s">
        <v>44</v>
      </c>
    </row>
    <row r="19" s="1" customFormat="1" ht="159" customHeight="1" spans="1:25">
      <c r="A19" s="37">
        <v>9</v>
      </c>
      <c r="B19" s="40" t="s">
        <v>83</v>
      </c>
      <c r="C19" s="39" t="s">
        <v>84</v>
      </c>
      <c r="D19" s="40" t="s">
        <v>47</v>
      </c>
      <c r="E19" s="39" t="s">
        <v>85</v>
      </c>
      <c r="F19" s="41">
        <v>1</v>
      </c>
      <c r="G19" s="41" t="s">
        <v>57</v>
      </c>
      <c r="H19" s="40" t="s">
        <v>86</v>
      </c>
      <c r="I19" s="41" t="s">
        <v>41</v>
      </c>
      <c r="J19" s="41" t="s">
        <v>42</v>
      </c>
      <c r="K19" s="41" t="s">
        <v>42</v>
      </c>
      <c r="L19" s="74">
        <v>38</v>
      </c>
      <c r="M19" s="74">
        <v>93</v>
      </c>
      <c r="N19" s="74">
        <v>47</v>
      </c>
      <c r="O19" s="75">
        <v>121</v>
      </c>
      <c r="P19" s="41">
        <v>65</v>
      </c>
      <c r="Q19" s="41">
        <v>65</v>
      </c>
      <c r="R19" s="41"/>
      <c r="S19" s="41"/>
      <c r="T19" s="99">
        <v>65</v>
      </c>
      <c r="U19" s="41"/>
      <c r="V19" s="41"/>
      <c r="W19" s="40" t="s">
        <v>87</v>
      </c>
      <c r="X19" s="40" t="s">
        <v>43</v>
      </c>
      <c r="Y19" s="55" t="s">
        <v>88</v>
      </c>
    </row>
    <row r="20" s="1" customFormat="1" ht="151" customHeight="1" spans="1:25">
      <c r="A20" s="37">
        <v>10</v>
      </c>
      <c r="B20" s="38" t="s">
        <v>89</v>
      </c>
      <c r="C20" s="39" t="s">
        <v>90</v>
      </c>
      <c r="D20" s="40" t="s">
        <v>91</v>
      </c>
      <c r="E20" s="39" t="s">
        <v>92</v>
      </c>
      <c r="F20" s="41">
        <v>1</v>
      </c>
      <c r="G20" s="41" t="s">
        <v>49</v>
      </c>
      <c r="H20" s="41" t="s">
        <v>93</v>
      </c>
      <c r="I20" s="41" t="s">
        <v>41</v>
      </c>
      <c r="J20" s="41" t="s">
        <v>42</v>
      </c>
      <c r="K20" s="41" t="s">
        <v>42</v>
      </c>
      <c r="L20" s="74">
        <v>77</v>
      </c>
      <c r="M20" s="74">
        <v>206</v>
      </c>
      <c r="N20" s="74">
        <v>100</v>
      </c>
      <c r="O20" s="75">
        <v>266</v>
      </c>
      <c r="P20" s="77">
        <v>130</v>
      </c>
      <c r="Q20" s="77">
        <v>130</v>
      </c>
      <c r="R20" s="77"/>
      <c r="S20" s="77"/>
      <c r="T20" s="77">
        <v>130</v>
      </c>
      <c r="U20" s="77"/>
      <c r="V20" s="77"/>
      <c r="W20" s="40" t="s">
        <v>49</v>
      </c>
      <c r="X20" s="40" t="s">
        <v>43</v>
      </c>
      <c r="Y20" s="55" t="s">
        <v>52</v>
      </c>
    </row>
    <row r="21" s="1" customFormat="1" ht="145" customHeight="1" spans="1:25">
      <c r="A21" s="37">
        <v>11</v>
      </c>
      <c r="B21" s="38" t="s">
        <v>94</v>
      </c>
      <c r="C21" s="39" t="s">
        <v>95</v>
      </c>
      <c r="D21" s="40" t="s">
        <v>91</v>
      </c>
      <c r="E21" s="39" t="s">
        <v>96</v>
      </c>
      <c r="F21" s="41">
        <v>1</v>
      </c>
      <c r="G21" s="41" t="s">
        <v>49</v>
      </c>
      <c r="H21" s="41" t="s">
        <v>97</v>
      </c>
      <c r="I21" s="41" t="s">
        <v>41</v>
      </c>
      <c r="J21" s="41" t="s">
        <v>42</v>
      </c>
      <c r="K21" s="41" t="s">
        <v>42</v>
      </c>
      <c r="L21" s="74">
        <v>43</v>
      </c>
      <c r="M21" s="74">
        <v>104</v>
      </c>
      <c r="N21" s="74">
        <v>58</v>
      </c>
      <c r="O21" s="74">
        <v>134</v>
      </c>
      <c r="P21" s="41">
        <v>82</v>
      </c>
      <c r="Q21" s="41">
        <v>82</v>
      </c>
      <c r="R21" s="41">
        <v>32</v>
      </c>
      <c r="S21" s="41"/>
      <c r="T21" s="99">
        <v>50</v>
      </c>
      <c r="U21" s="41"/>
      <c r="V21" s="41"/>
      <c r="W21" s="40" t="s">
        <v>49</v>
      </c>
      <c r="X21" s="40" t="s">
        <v>43</v>
      </c>
      <c r="Y21" s="55" t="s">
        <v>52</v>
      </c>
    </row>
    <row r="22" s="1" customFormat="1" ht="145" customHeight="1" spans="1:25">
      <c r="A22" s="37">
        <v>12</v>
      </c>
      <c r="B22" s="38" t="s">
        <v>98</v>
      </c>
      <c r="C22" s="39" t="s">
        <v>99</v>
      </c>
      <c r="D22" s="40" t="s">
        <v>100</v>
      </c>
      <c r="E22" s="39" t="s">
        <v>101</v>
      </c>
      <c r="F22" s="41">
        <v>1</v>
      </c>
      <c r="G22" s="41" t="s">
        <v>102</v>
      </c>
      <c r="H22" s="41" t="s">
        <v>103</v>
      </c>
      <c r="I22" s="41" t="s">
        <v>41</v>
      </c>
      <c r="J22" s="41" t="s">
        <v>42</v>
      </c>
      <c r="K22" s="41" t="s">
        <v>41</v>
      </c>
      <c r="L22" s="74">
        <v>106</v>
      </c>
      <c r="M22" s="74">
        <v>320</v>
      </c>
      <c r="N22" s="74">
        <v>254</v>
      </c>
      <c r="O22" s="74">
        <v>849</v>
      </c>
      <c r="P22" s="41">
        <v>60</v>
      </c>
      <c r="Q22" s="41">
        <v>60</v>
      </c>
      <c r="R22" s="41"/>
      <c r="S22" s="41"/>
      <c r="T22" s="99">
        <v>60</v>
      </c>
      <c r="U22" s="41"/>
      <c r="V22" s="41"/>
      <c r="W22" s="40" t="s">
        <v>102</v>
      </c>
      <c r="X22" s="40" t="s">
        <v>43</v>
      </c>
      <c r="Y22" s="55" t="s">
        <v>52</v>
      </c>
    </row>
    <row r="23" s="1" customFormat="1" ht="140" customHeight="1" spans="1:25">
      <c r="A23" s="37">
        <v>13</v>
      </c>
      <c r="B23" s="38" t="s">
        <v>104</v>
      </c>
      <c r="C23" s="39" t="s">
        <v>105</v>
      </c>
      <c r="D23" s="40" t="s">
        <v>47</v>
      </c>
      <c r="E23" s="39" t="s">
        <v>106</v>
      </c>
      <c r="F23" s="41">
        <v>1</v>
      </c>
      <c r="G23" s="40" t="s">
        <v>107</v>
      </c>
      <c r="H23" s="40" t="s">
        <v>108</v>
      </c>
      <c r="I23" s="40" t="s">
        <v>42</v>
      </c>
      <c r="J23" s="40" t="s">
        <v>42</v>
      </c>
      <c r="K23" s="40" t="s">
        <v>42</v>
      </c>
      <c r="L23" s="78">
        <v>10</v>
      </c>
      <c r="M23" s="78">
        <v>41</v>
      </c>
      <c r="N23" s="78">
        <v>67</v>
      </c>
      <c r="O23" s="78">
        <v>288</v>
      </c>
      <c r="P23" s="41">
        <v>20</v>
      </c>
      <c r="Q23" s="41">
        <v>20</v>
      </c>
      <c r="R23" s="41"/>
      <c r="S23" s="41"/>
      <c r="T23" s="99">
        <v>20</v>
      </c>
      <c r="U23" s="41"/>
      <c r="V23" s="41"/>
      <c r="W23" s="40" t="s">
        <v>107</v>
      </c>
      <c r="X23" s="40" t="s">
        <v>43</v>
      </c>
      <c r="Y23" s="55" t="s">
        <v>52</v>
      </c>
    </row>
    <row r="24" s="1" customFormat="1" ht="117" customHeight="1" spans="1:25">
      <c r="A24" s="37">
        <v>14</v>
      </c>
      <c r="B24" s="38" t="s">
        <v>109</v>
      </c>
      <c r="C24" s="39" t="s">
        <v>110</v>
      </c>
      <c r="D24" s="40" t="s">
        <v>111</v>
      </c>
      <c r="E24" s="39" t="s">
        <v>112</v>
      </c>
      <c r="F24" s="41">
        <v>1</v>
      </c>
      <c r="G24" s="40" t="s">
        <v>107</v>
      </c>
      <c r="H24" s="40" t="s">
        <v>113</v>
      </c>
      <c r="I24" s="40" t="s">
        <v>41</v>
      </c>
      <c r="J24" s="40" t="s">
        <v>42</v>
      </c>
      <c r="K24" s="40" t="s">
        <v>42</v>
      </c>
      <c r="L24" s="78">
        <v>15</v>
      </c>
      <c r="M24" s="78">
        <v>47</v>
      </c>
      <c r="N24" s="78">
        <v>47</v>
      </c>
      <c r="O24" s="78">
        <v>147</v>
      </c>
      <c r="P24" s="41">
        <v>41.4</v>
      </c>
      <c r="Q24" s="41">
        <v>41.4</v>
      </c>
      <c r="R24" s="41"/>
      <c r="S24" s="41"/>
      <c r="T24" s="99">
        <v>41.4</v>
      </c>
      <c r="U24" s="41"/>
      <c r="V24" s="41"/>
      <c r="W24" s="40" t="s">
        <v>107</v>
      </c>
      <c r="X24" s="40" t="s">
        <v>43</v>
      </c>
      <c r="Y24" s="55" t="s">
        <v>44</v>
      </c>
    </row>
    <row r="25" s="1" customFormat="1" ht="222" customHeight="1" spans="1:25">
      <c r="A25" s="37">
        <v>15</v>
      </c>
      <c r="B25" s="43" t="s">
        <v>114</v>
      </c>
      <c r="C25" s="44" t="s">
        <v>115</v>
      </c>
      <c r="D25" s="45" t="s">
        <v>116</v>
      </c>
      <c r="E25" s="44" t="s">
        <v>117</v>
      </c>
      <c r="F25" s="46">
        <v>1</v>
      </c>
      <c r="G25" s="45" t="s">
        <v>118</v>
      </c>
      <c r="H25" s="47" t="s">
        <v>119</v>
      </c>
      <c r="I25" s="47" t="s">
        <v>41</v>
      </c>
      <c r="J25" s="47" t="s">
        <v>42</v>
      </c>
      <c r="K25" s="47" t="s">
        <v>42</v>
      </c>
      <c r="L25" s="79">
        <v>63</v>
      </c>
      <c r="M25" s="79">
        <v>166</v>
      </c>
      <c r="N25" s="79">
        <v>208</v>
      </c>
      <c r="O25" s="80">
        <v>606</v>
      </c>
      <c r="P25" s="46">
        <v>100</v>
      </c>
      <c r="Q25" s="46">
        <v>100</v>
      </c>
      <c r="R25" s="46"/>
      <c r="S25" s="46"/>
      <c r="T25" s="46"/>
      <c r="U25" s="46">
        <v>100</v>
      </c>
      <c r="V25" s="46"/>
      <c r="W25" s="45" t="s">
        <v>118</v>
      </c>
      <c r="X25" s="45" t="s">
        <v>43</v>
      </c>
      <c r="Y25" s="59" t="s">
        <v>52</v>
      </c>
    </row>
    <row r="26" s="1" customFormat="1" ht="125" customHeight="1" spans="1:25">
      <c r="A26" s="37">
        <v>16</v>
      </c>
      <c r="B26" s="43" t="s">
        <v>120</v>
      </c>
      <c r="C26" s="44" t="s">
        <v>121</v>
      </c>
      <c r="D26" s="45" t="s">
        <v>55</v>
      </c>
      <c r="E26" s="44" t="s">
        <v>122</v>
      </c>
      <c r="F26" s="46">
        <v>1</v>
      </c>
      <c r="G26" s="47" t="s">
        <v>102</v>
      </c>
      <c r="H26" s="47" t="s">
        <v>123</v>
      </c>
      <c r="I26" s="47" t="s">
        <v>41</v>
      </c>
      <c r="J26" s="47" t="s">
        <v>42</v>
      </c>
      <c r="K26" s="47" t="s">
        <v>42</v>
      </c>
      <c r="L26" s="45">
        <v>115</v>
      </c>
      <c r="M26" s="45">
        <v>409</v>
      </c>
      <c r="N26" s="47">
        <v>358</v>
      </c>
      <c r="O26" s="47">
        <v>1229</v>
      </c>
      <c r="P26" s="46">
        <v>50.2</v>
      </c>
      <c r="Q26" s="46">
        <v>50.2</v>
      </c>
      <c r="R26" s="46"/>
      <c r="S26" s="46"/>
      <c r="T26" s="46"/>
      <c r="U26" s="46">
        <v>50.2</v>
      </c>
      <c r="V26" s="46"/>
      <c r="W26" s="45" t="s">
        <v>124</v>
      </c>
      <c r="X26" s="45" t="s">
        <v>43</v>
      </c>
      <c r="Y26" s="59" t="s">
        <v>125</v>
      </c>
    </row>
    <row r="27" s="1" customFormat="1" ht="39" customHeight="1" spans="1:25">
      <c r="A27" s="48" t="s">
        <v>126</v>
      </c>
      <c r="B27" s="38"/>
      <c r="C27" s="38"/>
      <c r="D27" s="40"/>
      <c r="E27" s="38"/>
      <c r="F27" s="49">
        <f>F28</f>
        <v>1</v>
      </c>
      <c r="G27" s="49"/>
      <c r="H27" s="49"/>
      <c r="I27" s="49"/>
      <c r="J27" s="49"/>
      <c r="K27" s="49"/>
      <c r="L27" s="49"/>
      <c r="M27" s="49"/>
      <c r="N27" s="49"/>
      <c r="O27" s="49"/>
      <c r="P27" s="49">
        <f t="shared" ref="P27:S27" si="4">P28</f>
        <v>100</v>
      </c>
      <c r="Q27" s="49">
        <f t="shared" si="4"/>
        <v>100</v>
      </c>
      <c r="R27" s="49"/>
      <c r="S27" s="49">
        <f t="shared" si="4"/>
        <v>100</v>
      </c>
      <c r="T27" s="77"/>
      <c r="U27" s="49"/>
      <c r="V27" s="49"/>
      <c r="W27" s="40"/>
      <c r="X27" s="40"/>
      <c r="Y27" s="40"/>
    </row>
    <row r="28" s="1" customFormat="1" ht="170" customHeight="1" spans="1:25">
      <c r="A28" s="37">
        <v>1</v>
      </c>
      <c r="B28" s="40" t="s">
        <v>127</v>
      </c>
      <c r="C28" s="39" t="s">
        <v>128</v>
      </c>
      <c r="D28" s="40" t="s">
        <v>37</v>
      </c>
      <c r="E28" s="39" t="s">
        <v>129</v>
      </c>
      <c r="F28" s="49">
        <v>1</v>
      </c>
      <c r="G28" s="41" t="s">
        <v>57</v>
      </c>
      <c r="H28" s="41" t="s">
        <v>130</v>
      </c>
      <c r="I28" s="41" t="s">
        <v>41</v>
      </c>
      <c r="J28" s="41" t="s">
        <v>42</v>
      </c>
      <c r="K28" s="41" t="s">
        <v>42</v>
      </c>
      <c r="L28" s="74">
        <v>135</v>
      </c>
      <c r="M28" s="74">
        <v>403</v>
      </c>
      <c r="N28" s="74">
        <v>135</v>
      </c>
      <c r="O28" s="74">
        <v>403</v>
      </c>
      <c r="P28" s="49">
        <v>100</v>
      </c>
      <c r="Q28" s="49">
        <v>100</v>
      </c>
      <c r="R28" s="49"/>
      <c r="S28" s="49">
        <v>100</v>
      </c>
      <c r="T28" s="77"/>
      <c r="U28" s="49"/>
      <c r="V28" s="49"/>
      <c r="W28" s="40" t="s">
        <v>57</v>
      </c>
      <c r="X28" s="40" t="s">
        <v>131</v>
      </c>
      <c r="Y28" s="40" t="s">
        <v>44</v>
      </c>
    </row>
    <row r="29" s="1" customFormat="1" ht="31" customHeight="1" spans="1:25">
      <c r="A29" s="50" t="s">
        <v>132</v>
      </c>
      <c r="B29" s="50"/>
      <c r="C29" s="50"/>
      <c r="D29" s="50"/>
      <c r="E29" s="50"/>
      <c r="F29" s="51">
        <f>F30</f>
        <v>1</v>
      </c>
      <c r="G29" s="51"/>
      <c r="H29" s="51"/>
      <c r="I29" s="51"/>
      <c r="J29" s="51"/>
      <c r="K29" s="51"/>
      <c r="L29" s="51"/>
      <c r="M29" s="51"/>
      <c r="N29" s="51"/>
      <c r="O29" s="51"/>
      <c r="P29" s="51">
        <f t="shared" ref="P29:U29" si="5">P30</f>
        <v>45</v>
      </c>
      <c r="Q29" s="51">
        <f t="shared" si="5"/>
        <v>45</v>
      </c>
      <c r="R29" s="51">
        <f t="shared" si="5"/>
        <v>0</v>
      </c>
      <c r="S29" s="51">
        <f t="shared" si="5"/>
        <v>0</v>
      </c>
      <c r="T29" s="51">
        <f t="shared" si="5"/>
        <v>0</v>
      </c>
      <c r="U29" s="51">
        <f t="shared" si="5"/>
        <v>45</v>
      </c>
      <c r="V29" s="100"/>
      <c r="W29" s="50"/>
      <c r="X29" s="50"/>
      <c r="Y29" s="50"/>
    </row>
    <row r="30" s="1" customFormat="1" ht="130" customHeight="1" spans="1:25">
      <c r="A30" s="51">
        <v>1</v>
      </c>
      <c r="B30" s="43" t="s">
        <v>133</v>
      </c>
      <c r="C30" s="44" t="s">
        <v>134</v>
      </c>
      <c r="D30" s="45" t="s">
        <v>135</v>
      </c>
      <c r="E30" s="44" t="s">
        <v>136</v>
      </c>
      <c r="F30" s="46">
        <v>1</v>
      </c>
      <c r="G30" s="47" t="s">
        <v>49</v>
      </c>
      <c r="H30" s="47" t="s">
        <v>97</v>
      </c>
      <c r="I30" s="47" t="s">
        <v>42</v>
      </c>
      <c r="J30" s="47" t="s">
        <v>42</v>
      </c>
      <c r="K30" s="47" t="s">
        <v>42</v>
      </c>
      <c r="L30" s="45">
        <v>43</v>
      </c>
      <c r="M30" s="45">
        <v>104</v>
      </c>
      <c r="N30" s="79">
        <v>45</v>
      </c>
      <c r="O30" s="80">
        <v>110</v>
      </c>
      <c r="P30" s="46">
        <v>45</v>
      </c>
      <c r="Q30" s="46">
        <v>45</v>
      </c>
      <c r="R30" s="46"/>
      <c r="S30" s="46"/>
      <c r="T30" s="46"/>
      <c r="U30" s="46">
        <v>45</v>
      </c>
      <c r="V30" s="46"/>
      <c r="W30" s="45" t="s">
        <v>49</v>
      </c>
      <c r="X30" s="45" t="s">
        <v>43</v>
      </c>
      <c r="Y30" s="59" t="s">
        <v>52</v>
      </c>
    </row>
    <row r="31" s="1" customFormat="1" ht="30" customHeight="1" spans="1:25">
      <c r="A31" s="34" t="s">
        <v>137</v>
      </c>
      <c r="B31" s="35"/>
      <c r="C31" s="36"/>
      <c r="D31" s="36"/>
      <c r="E31" s="36"/>
      <c r="F31" s="52">
        <f>SUM(F32:F39)</f>
        <v>8</v>
      </c>
      <c r="G31" s="52"/>
      <c r="H31" s="52"/>
      <c r="I31" s="52"/>
      <c r="J31" s="52"/>
      <c r="K31" s="52"/>
      <c r="L31" s="52"/>
      <c r="M31" s="52"/>
      <c r="N31" s="52"/>
      <c r="O31" s="52"/>
      <c r="P31" s="52">
        <f t="shared" ref="P31:V31" si="6">SUM(P32:P39)</f>
        <v>1150</v>
      </c>
      <c r="Q31" s="52">
        <f t="shared" si="6"/>
        <v>1150</v>
      </c>
      <c r="R31" s="52">
        <f t="shared" si="6"/>
        <v>430</v>
      </c>
      <c r="S31" s="52">
        <f t="shared" si="6"/>
        <v>300</v>
      </c>
      <c r="T31" s="52">
        <f t="shared" si="6"/>
        <v>0</v>
      </c>
      <c r="U31" s="52">
        <f t="shared" si="6"/>
        <v>420</v>
      </c>
      <c r="V31" s="52">
        <f t="shared" si="6"/>
        <v>0</v>
      </c>
      <c r="W31" s="97"/>
      <c r="X31" s="97"/>
      <c r="Y31" s="97"/>
    </row>
    <row r="32" s="1" customFormat="1" ht="117" customHeight="1" spans="1:25">
      <c r="A32" s="40">
        <v>1</v>
      </c>
      <c r="B32" s="38" t="s">
        <v>138</v>
      </c>
      <c r="C32" s="39" t="s">
        <v>139</v>
      </c>
      <c r="D32" s="40" t="s">
        <v>116</v>
      </c>
      <c r="E32" s="42" t="s">
        <v>140</v>
      </c>
      <c r="F32" s="41">
        <v>1</v>
      </c>
      <c r="G32" s="41" t="s">
        <v>118</v>
      </c>
      <c r="H32" s="41" t="s">
        <v>141</v>
      </c>
      <c r="I32" s="41" t="s">
        <v>42</v>
      </c>
      <c r="J32" s="41" t="s">
        <v>42</v>
      </c>
      <c r="K32" s="41" t="s">
        <v>42</v>
      </c>
      <c r="L32" s="74">
        <v>28</v>
      </c>
      <c r="M32" s="74">
        <v>59</v>
      </c>
      <c r="N32" s="74">
        <v>207</v>
      </c>
      <c r="O32" s="75">
        <v>721</v>
      </c>
      <c r="P32" s="41">
        <v>300</v>
      </c>
      <c r="Q32" s="41">
        <v>300</v>
      </c>
      <c r="R32" s="41"/>
      <c r="S32" s="41">
        <v>300</v>
      </c>
      <c r="T32" s="41"/>
      <c r="U32" s="41"/>
      <c r="V32" s="41"/>
      <c r="W32" s="40" t="s">
        <v>118</v>
      </c>
      <c r="X32" s="40" t="s">
        <v>142</v>
      </c>
      <c r="Y32" s="55" t="s">
        <v>68</v>
      </c>
    </row>
    <row r="33" s="1" customFormat="1" ht="143" customHeight="1" spans="1:25">
      <c r="A33" s="40">
        <v>2</v>
      </c>
      <c r="B33" s="38" t="s">
        <v>143</v>
      </c>
      <c r="C33" s="39" t="s">
        <v>144</v>
      </c>
      <c r="D33" s="40" t="s">
        <v>116</v>
      </c>
      <c r="E33" s="42" t="s">
        <v>145</v>
      </c>
      <c r="F33" s="41">
        <v>1</v>
      </c>
      <c r="G33" s="41" t="s">
        <v>57</v>
      </c>
      <c r="H33" s="41" t="s">
        <v>146</v>
      </c>
      <c r="I33" s="41" t="s">
        <v>41</v>
      </c>
      <c r="J33" s="41" t="s">
        <v>42</v>
      </c>
      <c r="K33" s="41" t="s">
        <v>42</v>
      </c>
      <c r="L33" s="74">
        <v>147</v>
      </c>
      <c r="M33" s="74">
        <v>428</v>
      </c>
      <c r="N33" s="74">
        <v>416</v>
      </c>
      <c r="O33" s="75">
        <v>1285</v>
      </c>
      <c r="P33" s="41">
        <v>200</v>
      </c>
      <c r="Q33" s="41">
        <v>200</v>
      </c>
      <c r="R33" s="41">
        <v>200</v>
      </c>
      <c r="S33" s="41"/>
      <c r="T33" s="41"/>
      <c r="U33" s="41"/>
      <c r="V33" s="41"/>
      <c r="W33" s="40" t="s">
        <v>57</v>
      </c>
      <c r="X33" s="40" t="s">
        <v>142</v>
      </c>
      <c r="Y33" s="55" t="s">
        <v>68</v>
      </c>
    </row>
    <row r="34" s="1" customFormat="1" ht="132" customHeight="1" spans="1:25">
      <c r="A34" s="40">
        <v>3</v>
      </c>
      <c r="B34" s="38" t="s">
        <v>147</v>
      </c>
      <c r="C34" s="39" t="s">
        <v>148</v>
      </c>
      <c r="D34" s="40" t="s">
        <v>37</v>
      </c>
      <c r="E34" s="42" t="s">
        <v>149</v>
      </c>
      <c r="F34" s="41">
        <v>1</v>
      </c>
      <c r="G34" s="41" t="s">
        <v>102</v>
      </c>
      <c r="H34" s="41" t="s">
        <v>123</v>
      </c>
      <c r="I34" s="41" t="s">
        <v>41</v>
      </c>
      <c r="J34" s="41" t="s">
        <v>42</v>
      </c>
      <c r="K34" s="41" t="s">
        <v>42</v>
      </c>
      <c r="L34" s="74">
        <v>115</v>
      </c>
      <c r="M34" s="74">
        <v>409</v>
      </c>
      <c r="N34" s="81">
        <v>358</v>
      </c>
      <c r="O34" s="75">
        <v>1128</v>
      </c>
      <c r="P34" s="41">
        <v>100</v>
      </c>
      <c r="Q34" s="41">
        <v>100</v>
      </c>
      <c r="R34" s="41">
        <v>100</v>
      </c>
      <c r="S34" s="41"/>
      <c r="T34" s="41"/>
      <c r="U34" s="41"/>
      <c r="V34" s="41"/>
      <c r="W34" s="40" t="s">
        <v>102</v>
      </c>
      <c r="X34" s="40" t="s">
        <v>142</v>
      </c>
      <c r="Y34" s="55" t="s">
        <v>68</v>
      </c>
    </row>
    <row r="35" s="1" customFormat="1" ht="120" customHeight="1" spans="1:25">
      <c r="A35" s="40">
        <v>4</v>
      </c>
      <c r="B35" s="38" t="s">
        <v>150</v>
      </c>
      <c r="C35" s="39" t="s">
        <v>151</v>
      </c>
      <c r="D35" s="40" t="s">
        <v>111</v>
      </c>
      <c r="E35" s="42" t="s">
        <v>152</v>
      </c>
      <c r="F35" s="49">
        <v>1</v>
      </c>
      <c r="G35" s="40" t="s">
        <v>107</v>
      </c>
      <c r="H35" s="41" t="s">
        <v>153</v>
      </c>
      <c r="I35" s="41" t="s">
        <v>42</v>
      </c>
      <c r="J35" s="41" t="s">
        <v>42</v>
      </c>
      <c r="K35" s="41" t="s">
        <v>42</v>
      </c>
      <c r="L35" s="82">
        <v>58</v>
      </c>
      <c r="M35" s="82">
        <v>184</v>
      </c>
      <c r="N35" s="82">
        <v>165</v>
      </c>
      <c r="O35" s="75">
        <v>423</v>
      </c>
      <c r="P35" s="49">
        <v>50</v>
      </c>
      <c r="Q35" s="49">
        <v>50</v>
      </c>
      <c r="R35" s="49">
        <v>50</v>
      </c>
      <c r="S35" s="49"/>
      <c r="T35" s="77"/>
      <c r="U35" s="49"/>
      <c r="V35" s="49"/>
      <c r="W35" s="40" t="s">
        <v>107</v>
      </c>
      <c r="X35" s="40" t="s">
        <v>142</v>
      </c>
      <c r="Y35" s="40" t="s">
        <v>68</v>
      </c>
    </row>
    <row r="36" s="3" customFormat="1" ht="143" customHeight="1" spans="1:25">
      <c r="A36" s="40">
        <v>5</v>
      </c>
      <c r="B36" s="40" t="s">
        <v>154</v>
      </c>
      <c r="C36" s="39" t="s">
        <v>155</v>
      </c>
      <c r="D36" s="38" t="s">
        <v>100</v>
      </c>
      <c r="E36" s="39" t="s">
        <v>156</v>
      </c>
      <c r="F36" s="40">
        <v>1</v>
      </c>
      <c r="G36" s="40" t="s">
        <v>77</v>
      </c>
      <c r="H36" s="40" t="s">
        <v>157</v>
      </c>
      <c r="I36" s="40" t="s">
        <v>41</v>
      </c>
      <c r="J36" s="40" t="s">
        <v>42</v>
      </c>
      <c r="K36" s="40" t="s">
        <v>42</v>
      </c>
      <c r="L36" s="40">
        <v>145</v>
      </c>
      <c r="M36" s="40">
        <v>411</v>
      </c>
      <c r="N36" s="40">
        <v>791</v>
      </c>
      <c r="O36" s="40">
        <v>2637</v>
      </c>
      <c r="P36" s="40">
        <v>80</v>
      </c>
      <c r="Q36" s="40">
        <v>80</v>
      </c>
      <c r="R36" s="40">
        <v>80</v>
      </c>
      <c r="S36" s="40"/>
      <c r="T36" s="101"/>
      <c r="U36" s="40"/>
      <c r="V36" s="40"/>
      <c r="W36" s="41" t="s">
        <v>77</v>
      </c>
      <c r="X36" s="40" t="s">
        <v>142</v>
      </c>
      <c r="Y36" s="40" t="s">
        <v>68</v>
      </c>
    </row>
    <row r="37" s="3" customFormat="1" ht="117" customHeight="1" spans="1:25">
      <c r="A37" s="40">
        <v>6</v>
      </c>
      <c r="B37" s="43" t="s">
        <v>158</v>
      </c>
      <c r="C37" s="44" t="s">
        <v>159</v>
      </c>
      <c r="D37" s="45" t="s">
        <v>116</v>
      </c>
      <c r="E37" s="53" t="s">
        <v>160</v>
      </c>
      <c r="F37" s="46">
        <v>1</v>
      </c>
      <c r="G37" s="47" t="s">
        <v>39</v>
      </c>
      <c r="H37" s="47" t="s">
        <v>161</v>
      </c>
      <c r="I37" s="47" t="s">
        <v>42</v>
      </c>
      <c r="J37" s="47" t="s">
        <v>42</v>
      </c>
      <c r="K37" s="47" t="s">
        <v>42</v>
      </c>
      <c r="L37" s="79">
        <v>91</v>
      </c>
      <c r="M37" s="79">
        <v>323</v>
      </c>
      <c r="N37" s="79">
        <v>346</v>
      </c>
      <c r="O37" s="80">
        <v>1202</v>
      </c>
      <c r="P37" s="46">
        <v>300</v>
      </c>
      <c r="Q37" s="46">
        <v>300</v>
      </c>
      <c r="R37" s="46"/>
      <c r="S37" s="46"/>
      <c r="T37" s="46"/>
      <c r="U37" s="46">
        <v>300</v>
      </c>
      <c r="V37" s="46"/>
      <c r="W37" s="45" t="s">
        <v>39</v>
      </c>
      <c r="X37" s="45" t="s">
        <v>142</v>
      </c>
      <c r="Y37" s="59" t="s">
        <v>68</v>
      </c>
    </row>
    <row r="38" s="1" customFormat="1" ht="143" customHeight="1" spans="1:25">
      <c r="A38" s="40">
        <v>7</v>
      </c>
      <c r="B38" s="43" t="s">
        <v>162</v>
      </c>
      <c r="C38" s="44" t="s">
        <v>163</v>
      </c>
      <c r="D38" s="45" t="s">
        <v>116</v>
      </c>
      <c r="E38" s="53" t="s">
        <v>164</v>
      </c>
      <c r="F38" s="46">
        <v>1</v>
      </c>
      <c r="G38" s="47" t="s">
        <v>39</v>
      </c>
      <c r="H38" s="47" t="s">
        <v>165</v>
      </c>
      <c r="I38" s="47" t="s">
        <v>41</v>
      </c>
      <c r="J38" s="47" t="s">
        <v>42</v>
      </c>
      <c r="K38" s="47" t="s">
        <v>42</v>
      </c>
      <c r="L38" s="79">
        <v>176</v>
      </c>
      <c r="M38" s="79">
        <v>506</v>
      </c>
      <c r="N38" s="79">
        <v>465</v>
      </c>
      <c r="O38" s="80">
        <v>1429</v>
      </c>
      <c r="P38" s="46">
        <v>70</v>
      </c>
      <c r="Q38" s="46">
        <v>70</v>
      </c>
      <c r="R38" s="46"/>
      <c r="S38" s="46"/>
      <c r="T38" s="46"/>
      <c r="U38" s="46">
        <v>70</v>
      </c>
      <c r="V38" s="46"/>
      <c r="W38" s="45" t="s">
        <v>39</v>
      </c>
      <c r="X38" s="45" t="s">
        <v>142</v>
      </c>
      <c r="Y38" s="59" t="s">
        <v>68</v>
      </c>
    </row>
    <row r="39" s="1" customFormat="1" ht="126" customHeight="1" spans="1:25">
      <c r="A39" s="40">
        <v>8</v>
      </c>
      <c r="B39" s="43" t="s">
        <v>166</v>
      </c>
      <c r="C39" s="44" t="s">
        <v>167</v>
      </c>
      <c r="D39" s="45" t="s">
        <v>37</v>
      </c>
      <c r="E39" s="53" t="s">
        <v>168</v>
      </c>
      <c r="F39" s="46">
        <v>1</v>
      </c>
      <c r="G39" s="45" t="s">
        <v>62</v>
      </c>
      <c r="H39" s="45" t="s">
        <v>169</v>
      </c>
      <c r="I39" s="47" t="s">
        <v>42</v>
      </c>
      <c r="J39" s="47" t="s">
        <v>42</v>
      </c>
      <c r="K39" s="47" t="s">
        <v>42</v>
      </c>
      <c r="L39" s="79">
        <v>34</v>
      </c>
      <c r="M39" s="79">
        <v>87</v>
      </c>
      <c r="N39" s="80">
        <v>46</v>
      </c>
      <c r="O39" s="80">
        <v>123</v>
      </c>
      <c r="P39" s="46">
        <v>50</v>
      </c>
      <c r="Q39" s="46">
        <v>50</v>
      </c>
      <c r="R39" s="46"/>
      <c r="S39" s="46"/>
      <c r="T39" s="46"/>
      <c r="U39" s="46">
        <v>50</v>
      </c>
      <c r="V39" s="46"/>
      <c r="W39" s="45" t="s">
        <v>62</v>
      </c>
      <c r="X39" s="45" t="s">
        <v>142</v>
      </c>
      <c r="Y39" s="59" t="s">
        <v>170</v>
      </c>
    </row>
    <row r="40" s="1" customFormat="1" ht="30" customHeight="1" spans="1:25">
      <c r="A40" s="33" t="s">
        <v>171</v>
      </c>
      <c r="B40" s="35"/>
      <c r="C40" s="36"/>
      <c r="D40" s="36"/>
      <c r="E40" s="36"/>
      <c r="F40" s="52">
        <f>F41+F43+F48</f>
        <v>6</v>
      </c>
      <c r="G40" s="52"/>
      <c r="H40" s="52"/>
      <c r="I40" s="52"/>
      <c r="J40" s="52"/>
      <c r="K40" s="52"/>
      <c r="L40" s="52"/>
      <c r="M40" s="52"/>
      <c r="N40" s="52"/>
      <c r="O40" s="52"/>
      <c r="P40" s="52">
        <f t="shared" ref="P40:V40" si="7">P41+P43+P48</f>
        <v>420</v>
      </c>
      <c r="Q40" s="52">
        <f t="shared" si="7"/>
        <v>420</v>
      </c>
      <c r="R40" s="52">
        <f t="shared" si="7"/>
        <v>230</v>
      </c>
      <c r="S40" s="52">
        <f t="shared" si="7"/>
        <v>190</v>
      </c>
      <c r="T40" s="52">
        <f t="shared" si="7"/>
        <v>0</v>
      </c>
      <c r="U40" s="52">
        <f t="shared" si="7"/>
        <v>0</v>
      </c>
      <c r="V40" s="52">
        <f t="shared" si="7"/>
        <v>0</v>
      </c>
      <c r="W40" s="97"/>
      <c r="X40" s="97"/>
      <c r="Y40" s="97"/>
    </row>
    <row r="41" s="1" customFormat="1" ht="46" customHeight="1" spans="1:25">
      <c r="A41" s="48" t="s">
        <v>172</v>
      </c>
      <c r="B41" s="48"/>
      <c r="C41" s="48"/>
      <c r="D41" s="48"/>
      <c r="E41" s="48"/>
      <c r="F41" s="37">
        <f>F42</f>
        <v>1</v>
      </c>
      <c r="G41" s="37"/>
      <c r="H41" s="37"/>
      <c r="I41" s="37"/>
      <c r="J41" s="37"/>
      <c r="K41" s="37"/>
      <c r="L41" s="37"/>
      <c r="M41" s="37"/>
      <c r="N41" s="37"/>
      <c r="O41" s="37"/>
      <c r="P41" s="37">
        <f t="shared" ref="P41:R41" si="8">P42</f>
        <v>50</v>
      </c>
      <c r="Q41" s="37">
        <f t="shared" si="8"/>
        <v>50</v>
      </c>
      <c r="R41" s="37">
        <f t="shared" si="8"/>
        <v>50</v>
      </c>
      <c r="S41" s="37"/>
      <c r="T41" s="37"/>
      <c r="U41" s="37"/>
      <c r="V41" s="37"/>
      <c r="W41" s="54"/>
      <c r="X41" s="54"/>
      <c r="Y41" s="54"/>
    </row>
    <row r="42" s="1" customFormat="1" ht="164" customHeight="1" spans="1:25">
      <c r="A42" s="54" t="s">
        <v>173</v>
      </c>
      <c r="B42" s="40" t="s">
        <v>174</v>
      </c>
      <c r="C42" s="39" t="s">
        <v>175</v>
      </c>
      <c r="D42" s="38" t="s">
        <v>176</v>
      </c>
      <c r="E42" s="39" t="s">
        <v>177</v>
      </c>
      <c r="F42" s="40">
        <v>1</v>
      </c>
      <c r="G42" s="40" t="s">
        <v>107</v>
      </c>
      <c r="H42" s="40" t="s">
        <v>178</v>
      </c>
      <c r="I42" s="40" t="s">
        <v>41</v>
      </c>
      <c r="J42" s="40" t="s">
        <v>42</v>
      </c>
      <c r="K42" s="40" t="s">
        <v>42</v>
      </c>
      <c r="L42" s="83">
        <v>72</v>
      </c>
      <c r="M42" s="83">
        <v>217</v>
      </c>
      <c r="N42" s="41">
        <v>125</v>
      </c>
      <c r="O42" s="83">
        <v>410</v>
      </c>
      <c r="P42" s="40">
        <v>50</v>
      </c>
      <c r="Q42" s="40">
        <v>50</v>
      </c>
      <c r="R42" s="40">
        <v>50</v>
      </c>
      <c r="S42" s="40"/>
      <c r="T42" s="101"/>
      <c r="U42" s="40"/>
      <c r="V42" s="40"/>
      <c r="W42" s="40" t="s">
        <v>107</v>
      </c>
      <c r="X42" s="40" t="s">
        <v>43</v>
      </c>
      <c r="Y42" s="40" t="s">
        <v>68</v>
      </c>
    </row>
    <row r="43" s="1" customFormat="1" ht="30" customHeight="1" spans="1:25">
      <c r="A43" s="34" t="s">
        <v>179</v>
      </c>
      <c r="B43" s="35"/>
      <c r="C43" s="36"/>
      <c r="D43" s="36"/>
      <c r="E43" s="36"/>
      <c r="F43" s="52">
        <f>SUM(F44:F47)</f>
        <v>4</v>
      </c>
      <c r="G43" s="52"/>
      <c r="H43" s="52"/>
      <c r="I43" s="52"/>
      <c r="J43" s="52"/>
      <c r="K43" s="52"/>
      <c r="L43" s="52"/>
      <c r="M43" s="52"/>
      <c r="N43" s="52"/>
      <c r="O43" s="52"/>
      <c r="P43" s="52">
        <f t="shared" ref="P43:S43" si="9">SUM(P44:P47)</f>
        <v>340</v>
      </c>
      <c r="Q43" s="52">
        <f t="shared" si="9"/>
        <v>340</v>
      </c>
      <c r="R43" s="52">
        <f t="shared" si="9"/>
        <v>180</v>
      </c>
      <c r="S43" s="52">
        <f t="shared" si="9"/>
        <v>160</v>
      </c>
      <c r="T43" s="52"/>
      <c r="U43" s="52"/>
      <c r="V43" s="52"/>
      <c r="W43" s="97"/>
      <c r="X43" s="97"/>
      <c r="Y43" s="97"/>
    </row>
    <row r="44" s="1" customFormat="1" ht="119" customHeight="1" spans="1:25">
      <c r="A44" s="40">
        <v>1</v>
      </c>
      <c r="B44" s="55" t="s">
        <v>180</v>
      </c>
      <c r="C44" s="42" t="s">
        <v>181</v>
      </c>
      <c r="D44" s="40" t="s">
        <v>55</v>
      </c>
      <c r="E44" s="42" t="s">
        <v>182</v>
      </c>
      <c r="F44" s="41">
        <v>1</v>
      </c>
      <c r="G44" s="41" t="s">
        <v>102</v>
      </c>
      <c r="H44" s="41" t="s">
        <v>183</v>
      </c>
      <c r="I44" s="41" t="s">
        <v>42</v>
      </c>
      <c r="J44" s="41" t="s">
        <v>42</v>
      </c>
      <c r="K44" s="41" t="s">
        <v>42</v>
      </c>
      <c r="L44" s="81">
        <v>1176</v>
      </c>
      <c r="M44" s="81">
        <v>3673</v>
      </c>
      <c r="N44" s="81">
        <v>3182</v>
      </c>
      <c r="O44" s="75">
        <v>11139</v>
      </c>
      <c r="P44" s="41">
        <v>100</v>
      </c>
      <c r="Q44" s="41">
        <v>100</v>
      </c>
      <c r="R44" s="41">
        <v>100</v>
      </c>
      <c r="S44" s="41"/>
      <c r="T44" s="41"/>
      <c r="U44" s="41"/>
      <c r="V44" s="41"/>
      <c r="W44" s="40" t="s">
        <v>102</v>
      </c>
      <c r="X44" s="40" t="s">
        <v>184</v>
      </c>
      <c r="Y44" s="55" t="s">
        <v>185</v>
      </c>
    </row>
    <row r="45" s="1" customFormat="1" ht="118" customHeight="1" spans="1:25">
      <c r="A45" s="40">
        <v>2</v>
      </c>
      <c r="B45" s="55" t="s">
        <v>186</v>
      </c>
      <c r="C45" s="42" t="s">
        <v>187</v>
      </c>
      <c r="D45" s="40" t="s">
        <v>55</v>
      </c>
      <c r="E45" s="42" t="s">
        <v>188</v>
      </c>
      <c r="F45" s="41">
        <v>1</v>
      </c>
      <c r="G45" s="41" t="s">
        <v>118</v>
      </c>
      <c r="H45" s="41" t="s">
        <v>189</v>
      </c>
      <c r="I45" s="41" t="s">
        <v>42</v>
      </c>
      <c r="J45" s="41" t="s">
        <v>42</v>
      </c>
      <c r="K45" s="41" t="s">
        <v>42</v>
      </c>
      <c r="L45" s="81">
        <v>31</v>
      </c>
      <c r="M45" s="81">
        <v>78</v>
      </c>
      <c r="N45" s="81">
        <v>340</v>
      </c>
      <c r="O45" s="75">
        <v>990</v>
      </c>
      <c r="P45" s="41">
        <v>80</v>
      </c>
      <c r="Q45" s="41">
        <v>80</v>
      </c>
      <c r="R45" s="41">
        <v>80</v>
      </c>
      <c r="S45" s="41"/>
      <c r="T45" s="41"/>
      <c r="U45" s="41"/>
      <c r="V45" s="41"/>
      <c r="W45" s="40" t="s">
        <v>118</v>
      </c>
      <c r="X45" s="40" t="s">
        <v>184</v>
      </c>
      <c r="Y45" s="55" t="s">
        <v>185</v>
      </c>
    </row>
    <row r="46" s="1" customFormat="1" ht="149" customHeight="1" spans="1:25">
      <c r="A46" s="40">
        <v>3</v>
      </c>
      <c r="B46" s="55" t="s">
        <v>190</v>
      </c>
      <c r="C46" s="42" t="s">
        <v>191</v>
      </c>
      <c r="D46" s="40" t="s">
        <v>47</v>
      </c>
      <c r="E46" s="42" t="s">
        <v>192</v>
      </c>
      <c r="F46" s="41">
        <v>1</v>
      </c>
      <c r="G46" s="41" t="s">
        <v>118</v>
      </c>
      <c r="H46" s="41" t="s">
        <v>141</v>
      </c>
      <c r="I46" s="41" t="s">
        <v>41</v>
      </c>
      <c r="J46" s="41" t="s">
        <v>42</v>
      </c>
      <c r="K46" s="41" t="s">
        <v>42</v>
      </c>
      <c r="L46" s="81">
        <v>75</v>
      </c>
      <c r="M46" s="81">
        <v>215</v>
      </c>
      <c r="N46" s="81">
        <v>342</v>
      </c>
      <c r="O46" s="75">
        <v>1059</v>
      </c>
      <c r="P46" s="41">
        <v>50</v>
      </c>
      <c r="Q46" s="41">
        <v>50</v>
      </c>
      <c r="R46" s="41"/>
      <c r="S46" s="41">
        <v>50</v>
      </c>
      <c r="T46" s="41"/>
      <c r="U46" s="41"/>
      <c r="V46" s="41"/>
      <c r="W46" s="40" t="s">
        <v>118</v>
      </c>
      <c r="X46" s="40" t="s">
        <v>43</v>
      </c>
      <c r="Y46" s="55" t="s">
        <v>44</v>
      </c>
    </row>
    <row r="47" s="1" customFormat="1" ht="153" customHeight="1" spans="1:25">
      <c r="A47" s="40">
        <v>4</v>
      </c>
      <c r="B47" s="38" t="s">
        <v>193</v>
      </c>
      <c r="C47" s="39" t="s">
        <v>194</v>
      </c>
      <c r="D47" s="40" t="s">
        <v>55</v>
      </c>
      <c r="E47" s="39" t="s">
        <v>195</v>
      </c>
      <c r="F47" s="41">
        <v>1</v>
      </c>
      <c r="G47" s="41" t="s">
        <v>39</v>
      </c>
      <c r="H47" s="41" t="s">
        <v>196</v>
      </c>
      <c r="I47" s="41" t="s">
        <v>42</v>
      </c>
      <c r="J47" s="41" t="s">
        <v>42</v>
      </c>
      <c r="K47" s="41" t="s">
        <v>42</v>
      </c>
      <c r="L47" s="74">
        <v>44</v>
      </c>
      <c r="M47" s="74">
        <v>118</v>
      </c>
      <c r="N47" s="74">
        <v>416</v>
      </c>
      <c r="O47" s="75">
        <v>1396</v>
      </c>
      <c r="P47" s="41">
        <v>110</v>
      </c>
      <c r="Q47" s="41">
        <v>110</v>
      </c>
      <c r="R47" s="41"/>
      <c r="S47" s="41">
        <v>110</v>
      </c>
      <c r="T47" s="41"/>
      <c r="U47" s="41"/>
      <c r="V47" s="41"/>
      <c r="W47" s="40" t="s">
        <v>39</v>
      </c>
      <c r="X47" s="40" t="s">
        <v>43</v>
      </c>
      <c r="Y47" s="40" t="s">
        <v>52</v>
      </c>
    </row>
    <row r="48" s="1" customFormat="1" ht="30" customHeight="1" spans="1:25">
      <c r="A48" s="34" t="s">
        <v>197</v>
      </c>
      <c r="B48" s="35"/>
      <c r="C48" s="36"/>
      <c r="D48" s="36"/>
      <c r="E48" s="36"/>
      <c r="F48" s="52">
        <f>SUM(F49)</f>
        <v>1</v>
      </c>
      <c r="G48" s="56"/>
      <c r="H48" s="56"/>
      <c r="I48" s="56"/>
      <c r="J48" s="56"/>
      <c r="K48" s="56"/>
      <c r="L48" s="52"/>
      <c r="M48" s="52"/>
      <c r="N48" s="52"/>
      <c r="O48" s="52"/>
      <c r="P48" s="84">
        <f t="shared" ref="P48:V48" si="10">SUM(P49)</f>
        <v>30</v>
      </c>
      <c r="Q48" s="84">
        <f t="shared" si="10"/>
        <v>30</v>
      </c>
      <c r="R48" s="84">
        <f t="shared" si="10"/>
        <v>0</v>
      </c>
      <c r="S48" s="84">
        <f t="shared" si="10"/>
        <v>30</v>
      </c>
      <c r="T48" s="84">
        <f t="shared" si="10"/>
        <v>0</v>
      </c>
      <c r="U48" s="84">
        <f t="shared" si="10"/>
        <v>0</v>
      </c>
      <c r="V48" s="84">
        <f t="shared" si="10"/>
        <v>0</v>
      </c>
      <c r="W48" s="97"/>
      <c r="X48" s="97"/>
      <c r="Y48" s="97"/>
    </row>
    <row r="49" s="1" customFormat="1" ht="122" customHeight="1" spans="1:25">
      <c r="A49" s="40">
        <v>1</v>
      </c>
      <c r="B49" s="55" t="s">
        <v>198</v>
      </c>
      <c r="C49" s="42" t="s">
        <v>199</v>
      </c>
      <c r="D49" s="40" t="s">
        <v>55</v>
      </c>
      <c r="E49" s="42" t="s">
        <v>200</v>
      </c>
      <c r="F49" s="41">
        <v>1</v>
      </c>
      <c r="G49" s="41" t="s">
        <v>107</v>
      </c>
      <c r="H49" s="41" t="s">
        <v>201</v>
      </c>
      <c r="I49" s="41" t="s">
        <v>41</v>
      </c>
      <c r="J49" s="41" t="s">
        <v>42</v>
      </c>
      <c r="K49" s="41" t="s">
        <v>42</v>
      </c>
      <c r="L49" s="74">
        <v>268</v>
      </c>
      <c r="M49" s="74">
        <v>1043</v>
      </c>
      <c r="N49" s="74">
        <v>302</v>
      </c>
      <c r="O49" s="75">
        <v>1035</v>
      </c>
      <c r="P49" s="41">
        <v>30</v>
      </c>
      <c r="Q49" s="41">
        <v>30</v>
      </c>
      <c r="R49" s="41"/>
      <c r="S49" s="41">
        <v>30</v>
      </c>
      <c r="T49" s="41"/>
      <c r="U49" s="41"/>
      <c r="V49" s="41"/>
      <c r="W49" s="40" t="s">
        <v>107</v>
      </c>
      <c r="X49" s="40" t="s">
        <v>43</v>
      </c>
      <c r="Y49" s="55" t="s">
        <v>44</v>
      </c>
    </row>
    <row r="50" s="4" customFormat="1" ht="33" customHeight="1" spans="1:25">
      <c r="A50" s="33" t="s">
        <v>202</v>
      </c>
      <c r="B50" s="35"/>
      <c r="C50" s="35"/>
      <c r="D50" s="35"/>
      <c r="E50" s="35"/>
      <c r="F50" s="35">
        <f>F51+F55</f>
        <v>8</v>
      </c>
      <c r="G50" s="35"/>
      <c r="H50" s="35"/>
      <c r="I50" s="35"/>
      <c r="J50" s="35"/>
      <c r="K50" s="35"/>
      <c r="L50" s="35"/>
      <c r="M50" s="35"/>
      <c r="N50" s="35"/>
      <c r="O50" s="35"/>
      <c r="P50" s="35">
        <f t="shared" ref="P50:V50" si="11">P51+P55</f>
        <v>410.2</v>
      </c>
      <c r="Q50" s="35">
        <f t="shared" si="11"/>
        <v>410.2</v>
      </c>
      <c r="R50" s="35">
        <f t="shared" si="11"/>
        <v>46</v>
      </c>
      <c r="S50" s="35">
        <f t="shared" si="11"/>
        <v>24</v>
      </c>
      <c r="T50" s="35">
        <f t="shared" si="11"/>
        <v>0</v>
      </c>
      <c r="U50" s="35">
        <f t="shared" si="11"/>
        <v>340.2</v>
      </c>
      <c r="V50" s="35">
        <f t="shared" si="11"/>
        <v>0</v>
      </c>
      <c r="W50" s="102"/>
      <c r="X50" s="102"/>
      <c r="Y50" s="102"/>
    </row>
    <row r="51" s="4" customFormat="1" ht="57" customHeight="1" spans="1:25">
      <c r="A51" s="34" t="s">
        <v>203</v>
      </c>
      <c r="B51" s="57"/>
      <c r="C51" s="57"/>
      <c r="D51" s="57"/>
      <c r="E51" s="57"/>
      <c r="F51" s="58">
        <f>SUM(F52:F54)</f>
        <v>3</v>
      </c>
      <c r="G51" s="58"/>
      <c r="H51" s="58"/>
      <c r="I51" s="58"/>
      <c r="J51" s="58"/>
      <c r="K51" s="58"/>
      <c r="L51" s="58"/>
      <c r="M51" s="58"/>
      <c r="N51" s="58"/>
      <c r="O51" s="58"/>
      <c r="P51" s="58">
        <f t="shared" ref="P51:U51" si="12">SUM(P52:P54)</f>
        <v>140.2</v>
      </c>
      <c r="Q51" s="58">
        <f t="shared" si="12"/>
        <v>140.2</v>
      </c>
      <c r="R51" s="58">
        <f t="shared" si="12"/>
        <v>0</v>
      </c>
      <c r="S51" s="58">
        <f t="shared" si="12"/>
        <v>0</v>
      </c>
      <c r="T51" s="58">
        <f t="shared" si="12"/>
        <v>0</v>
      </c>
      <c r="U51" s="58">
        <f t="shared" si="12"/>
        <v>140.2</v>
      </c>
      <c r="V51" s="58"/>
      <c r="W51" s="58"/>
      <c r="X51" s="58"/>
      <c r="Y51" s="58"/>
    </row>
    <row r="52" s="1" customFormat="1" ht="91" customHeight="1" spans="1:25">
      <c r="A52" s="45">
        <v>1</v>
      </c>
      <c r="B52" s="59" t="s">
        <v>204</v>
      </c>
      <c r="C52" s="53" t="s">
        <v>205</v>
      </c>
      <c r="D52" s="45" t="s">
        <v>135</v>
      </c>
      <c r="E52" s="60" t="s">
        <v>206</v>
      </c>
      <c r="F52" s="46">
        <v>1</v>
      </c>
      <c r="G52" s="47" t="s">
        <v>49</v>
      </c>
      <c r="H52" s="47" t="s">
        <v>207</v>
      </c>
      <c r="I52" s="47" t="s">
        <v>42</v>
      </c>
      <c r="J52" s="47" t="s">
        <v>42</v>
      </c>
      <c r="K52" s="47" t="s">
        <v>42</v>
      </c>
      <c r="L52" s="79">
        <v>54</v>
      </c>
      <c r="M52" s="79">
        <v>165</v>
      </c>
      <c r="N52" s="79">
        <v>92</v>
      </c>
      <c r="O52" s="80">
        <v>278</v>
      </c>
      <c r="P52" s="46">
        <v>80</v>
      </c>
      <c r="Q52" s="46">
        <v>80</v>
      </c>
      <c r="R52" s="46"/>
      <c r="S52" s="46"/>
      <c r="T52" s="46"/>
      <c r="U52" s="46">
        <v>80</v>
      </c>
      <c r="V52" s="46"/>
      <c r="W52" s="45" t="s">
        <v>49</v>
      </c>
      <c r="X52" s="45" t="s">
        <v>208</v>
      </c>
      <c r="Y52" s="59" t="s">
        <v>52</v>
      </c>
    </row>
    <row r="53" s="1" customFormat="1" ht="111" customHeight="1" spans="1:25">
      <c r="A53" s="40">
        <v>2</v>
      </c>
      <c r="B53" s="55" t="s">
        <v>209</v>
      </c>
      <c r="C53" s="42" t="s">
        <v>210</v>
      </c>
      <c r="D53" s="40" t="s">
        <v>211</v>
      </c>
      <c r="E53" s="61" t="s">
        <v>212</v>
      </c>
      <c r="F53" s="41">
        <v>1</v>
      </c>
      <c r="G53" s="41" t="s">
        <v>102</v>
      </c>
      <c r="H53" s="41" t="s">
        <v>123</v>
      </c>
      <c r="I53" s="41" t="s">
        <v>41</v>
      </c>
      <c r="J53" s="41" t="s">
        <v>42</v>
      </c>
      <c r="K53" s="41" t="s">
        <v>42</v>
      </c>
      <c r="L53" s="40">
        <v>115</v>
      </c>
      <c r="M53" s="40">
        <v>409</v>
      </c>
      <c r="N53" s="41">
        <v>358</v>
      </c>
      <c r="O53" s="41">
        <v>1229</v>
      </c>
      <c r="P53" s="77">
        <v>30.2</v>
      </c>
      <c r="Q53" s="77">
        <v>30.2</v>
      </c>
      <c r="R53" s="77"/>
      <c r="S53" s="77"/>
      <c r="T53" s="77"/>
      <c r="U53" s="77">
        <v>30.2</v>
      </c>
      <c r="V53" s="77"/>
      <c r="W53" s="40" t="s">
        <v>102</v>
      </c>
      <c r="X53" s="40" t="s">
        <v>208</v>
      </c>
      <c r="Y53" s="55" t="s">
        <v>52</v>
      </c>
    </row>
    <row r="54" s="1" customFormat="1" ht="101" customHeight="1" spans="1:25">
      <c r="A54" s="62">
        <v>3</v>
      </c>
      <c r="B54" s="63" t="s">
        <v>213</v>
      </c>
      <c r="C54" s="64" t="s">
        <v>214</v>
      </c>
      <c r="D54" s="26" t="s">
        <v>215</v>
      </c>
      <c r="E54" s="65" t="s">
        <v>216</v>
      </c>
      <c r="F54" s="35">
        <v>1</v>
      </c>
      <c r="G54" s="35" t="s">
        <v>49</v>
      </c>
      <c r="H54" s="26" t="s">
        <v>93</v>
      </c>
      <c r="I54" s="26" t="s">
        <v>41</v>
      </c>
      <c r="J54" s="26" t="s">
        <v>42</v>
      </c>
      <c r="K54" s="26" t="s">
        <v>42</v>
      </c>
      <c r="L54" s="26">
        <v>12</v>
      </c>
      <c r="M54" s="26">
        <v>29</v>
      </c>
      <c r="N54" s="26">
        <v>64</v>
      </c>
      <c r="O54" s="26">
        <v>203</v>
      </c>
      <c r="P54" s="28">
        <v>30</v>
      </c>
      <c r="Q54" s="28">
        <v>30</v>
      </c>
      <c r="R54" s="28"/>
      <c r="S54" s="28"/>
      <c r="T54" s="28"/>
      <c r="U54" s="28">
        <v>30</v>
      </c>
      <c r="V54" s="26"/>
      <c r="W54" s="26" t="s">
        <v>93</v>
      </c>
      <c r="X54" s="26" t="s">
        <v>208</v>
      </c>
      <c r="Y54" s="26" t="s">
        <v>52</v>
      </c>
    </row>
    <row r="55" s="1" customFormat="1" ht="33" customHeight="1" spans="1:25">
      <c r="A55" s="66" t="s">
        <v>217</v>
      </c>
      <c r="B55" s="67"/>
      <c r="C55" s="67"/>
      <c r="D55" s="67"/>
      <c r="E55" s="67"/>
      <c r="F55" s="67">
        <f>SUM(F56:F60)</f>
        <v>5</v>
      </c>
      <c r="G55" s="67"/>
      <c r="H55" s="67"/>
      <c r="I55" s="67"/>
      <c r="J55" s="67"/>
      <c r="K55" s="67"/>
      <c r="L55" s="67"/>
      <c r="M55" s="67"/>
      <c r="N55" s="67"/>
      <c r="O55" s="67"/>
      <c r="P55" s="67">
        <f t="shared" ref="P55:V55" si="13">SUM(P56:P60)</f>
        <v>270</v>
      </c>
      <c r="Q55" s="67">
        <f t="shared" si="13"/>
        <v>270</v>
      </c>
      <c r="R55" s="67">
        <f t="shared" si="13"/>
        <v>46</v>
      </c>
      <c r="S55" s="67">
        <f t="shared" si="13"/>
        <v>24</v>
      </c>
      <c r="T55" s="67">
        <f t="shared" si="13"/>
        <v>0</v>
      </c>
      <c r="U55" s="67">
        <f t="shared" si="13"/>
        <v>200</v>
      </c>
      <c r="V55" s="67">
        <f t="shared" si="13"/>
        <v>0</v>
      </c>
      <c r="W55" s="97"/>
      <c r="X55" s="97"/>
      <c r="Y55" s="97"/>
    </row>
    <row r="56" s="1" customFormat="1" ht="150" customHeight="1" spans="1:25">
      <c r="A56" s="40">
        <v>1</v>
      </c>
      <c r="B56" s="55" t="s">
        <v>218</v>
      </c>
      <c r="C56" s="42" t="s">
        <v>219</v>
      </c>
      <c r="D56" s="40" t="s">
        <v>220</v>
      </c>
      <c r="E56" s="61" t="s">
        <v>221</v>
      </c>
      <c r="F56" s="41">
        <v>1</v>
      </c>
      <c r="G56" s="41" t="s">
        <v>77</v>
      </c>
      <c r="H56" s="41" t="s">
        <v>222</v>
      </c>
      <c r="I56" s="41" t="s">
        <v>42</v>
      </c>
      <c r="J56" s="41" t="s">
        <v>42</v>
      </c>
      <c r="K56" s="41" t="s">
        <v>42</v>
      </c>
      <c r="L56" s="74">
        <v>44</v>
      </c>
      <c r="M56" s="74">
        <v>122</v>
      </c>
      <c r="N56" s="74">
        <v>319</v>
      </c>
      <c r="O56" s="75">
        <v>992</v>
      </c>
      <c r="P56" s="41">
        <v>24</v>
      </c>
      <c r="Q56" s="41">
        <v>24</v>
      </c>
      <c r="R56" s="41"/>
      <c r="S56" s="41">
        <v>24</v>
      </c>
      <c r="T56" s="41"/>
      <c r="U56" s="41"/>
      <c r="V56" s="41"/>
      <c r="W56" s="40" t="s">
        <v>77</v>
      </c>
      <c r="X56" s="40" t="s">
        <v>223</v>
      </c>
      <c r="Y56" s="55" t="s">
        <v>44</v>
      </c>
    </row>
    <row r="57" s="3" customFormat="1" ht="128" customHeight="1" spans="1:25">
      <c r="A57" s="37">
        <v>2</v>
      </c>
      <c r="B57" s="38" t="s">
        <v>224</v>
      </c>
      <c r="C57" s="39" t="s">
        <v>225</v>
      </c>
      <c r="D57" s="40" t="s">
        <v>226</v>
      </c>
      <c r="E57" s="39" t="s">
        <v>227</v>
      </c>
      <c r="F57" s="41">
        <v>1</v>
      </c>
      <c r="G57" s="40" t="s">
        <v>62</v>
      </c>
      <c r="H57" s="40" t="s">
        <v>63</v>
      </c>
      <c r="I57" s="41" t="s">
        <v>42</v>
      </c>
      <c r="J57" s="41" t="s">
        <v>42</v>
      </c>
      <c r="K57" s="41" t="s">
        <v>42</v>
      </c>
      <c r="L57" s="74">
        <v>57</v>
      </c>
      <c r="M57" s="74">
        <v>133</v>
      </c>
      <c r="N57" s="74">
        <v>398</v>
      </c>
      <c r="O57" s="75">
        <v>1372</v>
      </c>
      <c r="P57" s="41">
        <v>46</v>
      </c>
      <c r="Q57" s="41">
        <v>46</v>
      </c>
      <c r="R57" s="41">
        <v>46</v>
      </c>
      <c r="S57" s="41"/>
      <c r="T57" s="41"/>
      <c r="U57" s="41"/>
      <c r="V57" s="41"/>
      <c r="W57" s="40" t="s">
        <v>62</v>
      </c>
      <c r="X57" s="40" t="s">
        <v>43</v>
      </c>
      <c r="Y57" s="40" t="s">
        <v>185</v>
      </c>
    </row>
    <row r="58" s="1" customFormat="1" ht="201" customHeight="1" spans="1:25">
      <c r="A58" s="40">
        <v>3</v>
      </c>
      <c r="B58" s="38" t="s">
        <v>228</v>
      </c>
      <c r="C58" s="39" t="s">
        <v>229</v>
      </c>
      <c r="D58" s="40" t="s">
        <v>230</v>
      </c>
      <c r="E58" s="39" t="s">
        <v>231</v>
      </c>
      <c r="F58" s="41">
        <v>1</v>
      </c>
      <c r="G58" s="40" t="s">
        <v>107</v>
      </c>
      <c r="H58" s="41" t="s">
        <v>232</v>
      </c>
      <c r="I58" s="41" t="s">
        <v>41</v>
      </c>
      <c r="J58" s="41" t="s">
        <v>42</v>
      </c>
      <c r="K58" s="40" t="s">
        <v>42</v>
      </c>
      <c r="L58" s="74">
        <v>11</v>
      </c>
      <c r="M58" s="74">
        <v>41</v>
      </c>
      <c r="N58" s="74">
        <v>40</v>
      </c>
      <c r="O58" s="85">
        <v>117</v>
      </c>
      <c r="P58" s="77">
        <v>30</v>
      </c>
      <c r="Q58" s="77">
        <v>30</v>
      </c>
      <c r="R58" s="77"/>
      <c r="S58" s="77"/>
      <c r="T58" s="77"/>
      <c r="U58" s="77">
        <v>30</v>
      </c>
      <c r="V58" s="77"/>
      <c r="W58" s="40" t="s">
        <v>107</v>
      </c>
      <c r="X58" s="40" t="s">
        <v>43</v>
      </c>
      <c r="Y58" s="55" t="s">
        <v>185</v>
      </c>
    </row>
    <row r="59" s="3" customFormat="1" ht="93" customHeight="1" spans="1:25">
      <c r="A59" s="37">
        <v>4</v>
      </c>
      <c r="B59" s="59" t="s">
        <v>233</v>
      </c>
      <c r="C59" s="53" t="s">
        <v>234</v>
      </c>
      <c r="D59" s="45" t="s">
        <v>47</v>
      </c>
      <c r="E59" s="60" t="s">
        <v>235</v>
      </c>
      <c r="F59" s="46">
        <v>1</v>
      </c>
      <c r="G59" s="45" t="s">
        <v>62</v>
      </c>
      <c r="H59" s="45" t="s">
        <v>63</v>
      </c>
      <c r="I59" s="47" t="s">
        <v>42</v>
      </c>
      <c r="J59" s="47" t="s">
        <v>42</v>
      </c>
      <c r="K59" s="47" t="s">
        <v>42</v>
      </c>
      <c r="L59" s="86">
        <v>57</v>
      </c>
      <c r="M59" s="86">
        <v>133</v>
      </c>
      <c r="N59" s="86">
        <v>398</v>
      </c>
      <c r="O59" s="80">
        <v>1372</v>
      </c>
      <c r="P59" s="46">
        <v>50</v>
      </c>
      <c r="Q59" s="46">
        <v>50</v>
      </c>
      <c r="R59" s="46"/>
      <c r="S59" s="46"/>
      <c r="T59" s="46"/>
      <c r="U59" s="46">
        <v>50</v>
      </c>
      <c r="V59" s="46"/>
      <c r="W59" s="45" t="s">
        <v>62</v>
      </c>
      <c r="X59" s="45" t="s">
        <v>43</v>
      </c>
      <c r="Y59" s="59" t="s">
        <v>185</v>
      </c>
    </row>
    <row r="60" s="1" customFormat="1" ht="171" customHeight="1" spans="1:25">
      <c r="A60" s="40">
        <v>5</v>
      </c>
      <c r="B60" s="59" t="s">
        <v>236</v>
      </c>
      <c r="C60" s="53" t="s">
        <v>237</v>
      </c>
      <c r="D60" s="45" t="s">
        <v>47</v>
      </c>
      <c r="E60" s="53" t="s">
        <v>238</v>
      </c>
      <c r="F60" s="68">
        <v>1</v>
      </c>
      <c r="G60" s="45" t="s">
        <v>239</v>
      </c>
      <c r="H60" s="47" t="s">
        <v>240</v>
      </c>
      <c r="I60" s="47" t="s">
        <v>42</v>
      </c>
      <c r="J60" s="47" t="s">
        <v>42</v>
      </c>
      <c r="K60" s="47" t="s">
        <v>42</v>
      </c>
      <c r="L60" s="79">
        <v>26</v>
      </c>
      <c r="M60" s="79">
        <v>57</v>
      </c>
      <c r="N60" s="79">
        <v>36</v>
      </c>
      <c r="O60" s="80">
        <v>67</v>
      </c>
      <c r="P60" s="46">
        <v>120</v>
      </c>
      <c r="Q60" s="46">
        <v>120</v>
      </c>
      <c r="R60" s="46"/>
      <c r="S60" s="46"/>
      <c r="T60" s="46"/>
      <c r="U60" s="46">
        <v>120</v>
      </c>
      <c r="V60" s="46"/>
      <c r="W60" s="45" t="s">
        <v>239</v>
      </c>
      <c r="X60" s="45" t="s">
        <v>241</v>
      </c>
      <c r="Y60" s="59" t="s">
        <v>185</v>
      </c>
    </row>
    <row r="61" s="1" customFormat="1" ht="38" customHeight="1" spans="1:25">
      <c r="A61" s="69" t="s">
        <v>242</v>
      </c>
      <c r="B61" s="69"/>
      <c r="C61" s="69"/>
      <c r="D61" s="69"/>
      <c r="E61" s="69"/>
      <c r="F61" s="70">
        <f>F62</f>
        <v>2</v>
      </c>
      <c r="G61" s="70"/>
      <c r="H61" s="70"/>
      <c r="I61" s="70"/>
      <c r="J61" s="70"/>
      <c r="K61" s="70"/>
      <c r="L61" s="70"/>
      <c r="M61" s="70"/>
      <c r="N61" s="70"/>
      <c r="O61" s="70"/>
      <c r="P61" s="70">
        <f t="shared" ref="P61:U61" si="14">P62</f>
        <v>253.6</v>
      </c>
      <c r="Q61" s="70">
        <f t="shared" si="14"/>
        <v>253.6</v>
      </c>
      <c r="R61" s="70">
        <f t="shared" si="14"/>
        <v>0</v>
      </c>
      <c r="S61" s="70">
        <f t="shared" si="14"/>
        <v>0</v>
      </c>
      <c r="T61" s="70">
        <f t="shared" si="14"/>
        <v>0</v>
      </c>
      <c r="U61" s="70">
        <f t="shared" si="14"/>
        <v>253.6</v>
      </c>
      <c r="V61" s="103"/>
      <c r="W61" s="69"/>
      <c r="X61" s="69"/>
      <c r="Y61" s="69"/>
    </row>
    <row r="62" s="1" customFormat="1" ht="31" customHeight="1" spans="1:25">
      <c r="A62" s="50" t="s">
        <v>243</v>
      </c>
      <c r="B62" s="47"/>
      <c r="C62" s="43"/>
      <c r="D62" s="50"/>
      <c r="E62" s="47"/>
      <c r="F62" s="68">
        <f>F63+F64</f>
        <v>2</v>
      </c>
      <c r="G62" s="68"/>
      <c r="H62" s="68"/>
      <c r="I62" s="68"/>
      <c r="J62" s="68"/>
      <c r="K62" s="68"/>
      <c r="L62" s="68"/>
      <c r="M62" s="68"/>
      <c r="N62" s="68"/>
      <c r="O62" s="68"/>
      <c r="P62" s="68">
        <f t="shared" ref="P62:U62" si="15">P63+P64</f>
        <v>253.6</v>
      </c>
      <c r="Q62" s="68">
        <f t="shared" si="15"/>
        <v>253.6</v>
      </c>
      <c r="R62" s="68">
        <f t="shared" si="15"/>
        <v>0</v>
      </c>
      <c r="S62" s="68">
        <f t="shared" si="15"/>
        <v>0</v>
      </c>
      <c r="T62" s="68">
        <f t="shared" si="15"/>
        <v>0</v>
      </c>
      <c r="U62" s="68">
        <f t="shared" si="15"/>
        <v>253.6</v>
      </c>
      <c r="V62" s="100"/>
      <c r="W62" s="47"/>
      <c r="X62" s="43"/>
      <c r="Y62" s="50"/>
    </row>
    <row r="63" s="1" customFormat="1" ht="101" customHeight="1" spans="1:25">
      <c r="A63" s="45">
        <v>1</v>
      </c>
      <c r="B63" s="59" t="s">
        <v>244</v>
      </c>
      <c r="C63" s="53" t="s">
        <v>245</v>
      </c>
      <c r="D63" s="45" t="s">
        <v>246</v>
      </c>
      <c r="E63" s="60" t="s">
        <v>247</v>
      </c>
      <c r="F63" s="46">
        <v>1</v>
      </c>
      <c r="G63" s="47" t="s">
        <v>248</v>
      </c>
      <c r="H63" s="47"/>
      <c r="I63" s="47"/>
      <c r="J63" s="47"/>
      <c r="K63" s="47"/>
      <c r="L63" s="79">
        <v>2729</v>
      </c>
      <c r="M63" s="79">
        <v>8361</v>
      </c>
      <c r="N63" s="79">
        <v>11607</v>
      </c>
      <c r="O63" s="80">
        <v>37427</v>
      </c>
      <c r="P63" s="46">
        <v>200</v>
      </c>
      <c r="Q63" s="46">
        <v>200</v>
      </c>
      <c r="R63" s="46"/>
      <c r="S63" s="46"/>
      <c r="T63" s="46"/>
      <c r="U63" s="46">
        <v>200</v>
      </c>
      <c r="V63" s="46"/>
      <c r="W63" s="45" t="s">
        <v>131</v>
      </c>
      <c r="X63" s="45" t="s">
        <v>131</v>
      </c>
      <c r="Y63" s="59" t="s">
        <v>185</v>
      </c>
    </row>
    <row r="64" s="1" customFormat="1" ht="200" customHeight="1" spans="1:25">
      <c r="A64" s="45">
        <v>2</v>
      </c>
      <c r="B64" s="45" t="s">
        <v>249</v>
      </c>
      <c r="C64" s="53" t="s">
        <v>250</v>
      </c>
      <c r="D64" s="45" t="s">
        <v>251</v>
      </c>
      <c r="E64" s="60" t="s">
        <v>252</v>
      </c>
      <c r="F64" s="46">
        <v>1</v>
      </c>
      <c r="G64" s="47" t="s">
        <v>248</v>
      </c>
      <c r="H64" s="47"/>
      <c r="I64" s="47"/>
      <c r="J64" s="47"/>
      <c r="K64" s="47"/>
      <c r="L64" s="86">
        <v>4972</v>
      </c>
      <c r="M64" s="86">
        <v>14531</v>
      </c>
      <c r="N64" s="86">
        <v>21722</v>
      </c>
      <c r="O64" s="86">
        <v>69703</v>
      </c>
      <c r="P64" s="46">
        <v>53.6</v>
      </c>
      <c r="Q64" s="46">
        <v>53.6</v>
      </c>
      <c r="R64" s="46"/>
      <c r="S64" s="46"/>
      <c r="T64" s="46"/>
      <c r="U64" s="46">
        <v>53.6</v>
      </c>
      <c r="V64" s="46"/>
      <c r="W64" s="45" t="s">
        <v>131</v>
      </c>
      <c r="X64" s="45" t="s">
        <v>131</v>
      </c>
      <c r="Y64" s="59" t="s">
        <v>253</v>
      </c>
    </row>
    <row r="65" s="1" customFormat="1" ht="30" customHeight="1" spans="1:25">
      <c r="A65" s="33" t="s">
        <v>254</v>
      </c>
      <c r="B65" s="35"/>
      <c r="C65" s="36"/>
      <c r="D65" s="36"/>
      <c r="E65" s="36"/>
      <c r="F65" s="52">
        <f>F66</f>
        <v>1</v>
      </c>
      <c r="G65" s="56"/>
      <c r="H65" s="56"/>
      <c r="I65" s="56"/>
      <c r="J65" s="56"/>
      <c r="K65" s="56"/>
      <c r="L65" s="52"/>
      <c r="M65" s="52"/>
      <c r="N65" s="52"/>
      <c r="O65" s="52"/>
      <c r="P65" s="84">
        <f t="shared" ref="P65:V65" si="16">P66</f>
        <v>205.2</v>
      </c>
      <c r="Q65" s="84">
        <f t="shared" si="16"/>
        <v>205.2</v>
      </c>
      <c r="R65" s="84">
        <f t="shared" si="16"/>
        <v>178.6</v>
      </c>
      <c r="S65" s="84">
        <f t="shared" si="16"/>
        <v>0</v>
      </c>
      <c r="T65" s="84">
        <f t="shared" si="16"/>
        <v>20</v>
      </c>
      <c r="U65" s="84">
        <f t="shared" si="16"/>
        <v>6.6</v>
      </c>
      <c r="V65" s="84">
        <f t="shared" si="16"/>
        <v>0</v>
      </c>
      <c r="W65" s="97"/>
      <c r="X65" s="97"/>
      <c r="Y65" s="97"/>
    </row>
    <row r="66" s="1" customFormat="1" ht="30" customHeight="1" spans="1:25">
      <c r="A66" s="34" t="s">
        <v>255</v>
      </c>
      <c r="B66" s="35"/>
      <c r="C66" s="36"/>
      <c r="D66" s="36"/>
      <c r="E66" s="36"/>
      <c r="F66" s="52">
        <f>SUM(F67)</f>
        <v>1</v>
      </c>
      <c r="G66" s="56"/>
      <c r="H66" s="56"/>
      <c r="I66" s="56"/>
      <c r="J66" s="56"/>
      <c r="K66" s="56"/>
      <c r="L66" s="52"/>
      <c r="M66" s="52"/>
      <c r="N66" s="52"/>
      <c r="O66" s="52"/>
      <c r="P66" s="84">
        <f t="shared" ref="P66:V66" si="17">SUM(P67)</f>
        <v>205.2</v>
      </c>
      <c r="Q66" s="84">
        <f t="shared" si="17"/>
        <v>205.2</v>
      </c>
      <c r="R66" s="84">
        <f t="shared" si="17"/>
        <v>178.6</v>
      </c>
      <c r="S66" s="84">
        <f t="shared" si="17"/>
        <v>0</v>
      </c>
      <c r="T66" s="84">
        <f t="shared" si="17"/>
        <v>20</v>
      </c>
      <c r="U66" s="84">
        <f t="shared" si="17"/>
        <v>6.6</v>
      </c>
      <c r="V66" s="84">
        <f t="shared" si="17"/>
        <v>0</v>
      </c>
      <c r="W66" s="97"/>
      <c r="X66" s="97"/>
      <c r="Y66" s="97"/>
    </row>
    <row r="67" s="1" customFormat="1" ht="80" customHeight="1" spans="1:25">
      <c r="A67" s="40">
        <v>1</v>
      </c>
      <c r="B67" s="55" t="s">
        <v>256</v>
      </c>
      <c r="C67" s="42" t="s">
        <v>257</v>
      </c>
      <c r="D67" s="40" t="s">
        <v>116</v>
      </c>
      <c r="E67" s="42" t="s">
        <v>258</v>
      </c>
      <c r="F67" s="41">
        <v>1</v>
      </c>
      <c r="G67" s="41" t="s">
        <v>259</v>
      </c>
      <c r="H67" s="41" t="s">
        <v>260</v>
      </c>
      <c r="I67" s="41"/>
      <c r="J67" s="41" t="s">
        <v>42</v>
      </c>
      <c r="K67" s="41" t="s">
        <v>42</v>
      </c>
      <c r="L67" s="74">
        <v>400</v>
      </c>
      <c r="M67" s="74">
        <v>965</v>
      </c>
      <c r="N67" s="74">
        <v>400</v>
      </c>
      <c r="O67" s="75">
        <v>965</v>
      </c>
      <c r="P67" s="41">
        <v>205.2</v>
      </c>
      <c r="Q67" s="41">
        <v>205.2</v>
      </c>
      <c r="R67" s="41">
        <v>178.6</v>
      </c>
      <c r="S67" s="41"/>
      <c r="T67" s="41">
        <v>20</v>
      </c>
      <c r="U67" s="41">
        <v>6.6</v>
      </c>
      <c r="V67" s="41"/>
      <c r="W67" s="40" t="s">
        <v>261</v>
      </c>
      <c r="X67" s="40" t="s">
        <v>262</v>
      </c>
      <c r="Y67" s="55" t="s">
        <v>263</v>
      </c>
    </row>
    <row r="68" s="5" customFormat="1" ht="30" customHeight="1" spans="1:25">
      <c r="A68" s="29" t="s">
        <v>264</v>
      </c>
      <c r="B68" s="26"/>
      <c r="C68" s="104"/>
      <c r="D68" s="104"/>
      <c r="E68" s="104"/>
      <c r="F68" s="105">
        <f>F69+F73+F77</f>
        <v>5</v>
      </c>
      <c r="G68" s="105"/>
      <c r="H68" s="105"/>
      <c r="I68" s="105"/>
      <c r="J68" s="105"/>
      <c r="K68" s="105"/>
      <c r="L68" s="105"/>
      <c r="M68" s="105"/>
      <c r="N68" s="105"/>
      <c r="O68" s="105"/>
      <c r="P68" s="105">
        <f t="shared" ref="P68:V68" si="18">P69+P73+P77</f>
        <v>295.78</v>
      </c>
      <c r="Q68" s="105">
        <f t="shared" si="18"/>
        <v>295.78</v>
      </c>
      <c r="R68" s="105">
        <f t="shared" si="18"/>
        <v>0</v>
      </c>
      <c r="S68" s="105">
        <f t="shared" si="18"/>
        <v>66</v>
      </c>
      <c r="T68" s="105">
        <f t="shared" si="18"/>
        <v>95.8</v>
      </c>
      <c r="U68" s="105">
        <f t="shared" si="18"/>
        <v>133.98</v>
      </c>
      <c r="V68" s="105">
        <f t="shared" si="18"/>
        <v>0</v>
      </c>
      <c r="W68" s="142"/>
      <c r="X68" s="142"/>
      <c r="Y68" s="142"/>
    </row>
    <row r="69" s="5" customFormat="1" ht="30" customHeight="1" spans="1:25">
      <c r="A69" s="33" t="s">
        <v>265</v>
      </c>
      <c r="B69" s="26"/>
      <c r="C69" s="104"/>
      <c r="D69" s="104"/>
      <c r="E69" s="104"/>
      <c r="F69" s="105">
        <f>F70</f>
        <v>2</v>
      </c>
      <c r="G69" s="106"/>
      <c r="H69" s="106"/>
      <c r="I69" s="106"/>
      <c r="J69" s="106"/>
      <c r="K69" s="106"/>
      <c r="L69" s="105"/>
      <c r="M69" s="105"/>
      <c r="N69" s="105"/>
      <c r="O69" s="105"/>
      <c r="P69" s="105">
        <f t="shared" ref="P69:V69" si="19">P70</f>
        <v>85.98</v>
      </c>
      <c r="Q69" s="105">
        <f t="shared" si="19"/>
        <v>85.98</v>
      </c>
      <c r="R69" s="105">
        <f t="shared" si="19"/>
        <v>0</v>
      </c>
      <c r="S69" s="105">
        <f t="shared" si="19"/>
        <v>66</v>
      </c>
      <c r="T69" s="105">
        <f t="shared" si="19"/>
        <v>0</v>
      </c>
      <c r="U69" s="105">
        <f t="shared" si="19"/>
        <v>19.98</v>
      </c>
      <c r="V69" s="105">
        <f t="shared" si="19"/>
        <v>0</v>
      </c>
      <c r="W69" s="142"/>
      <c r="X69" s="142"/>
      <c r="Y69" s="142"/>
    </row>
    <row r="70" s="5" customFormat="1" ht="30" customHeight="1" spans="1:25">
      <c r="A70" s="34" t="s">
        <v>266</v>
      </c>
      <c r="B70" s="35"/>
      <c r="C70" s="104"/>
      <c r="D70" s="104"/>
      <c r="E70" s="104"/>
      <c r="F70" s="105">
        <f>F71+F72</f>
        <v>2</v>
      </c>
      <c r="G70" s="106"/>
      <c r="H70" s="106"/>
      <c r="I70" s="106"/>
      <c r="J70" s="106"/>
      <c r="K70" s="106"/>
      <c r="L70" s="105"/>
      <c r="M70" s="105"/>
      <c r="N70" s="105"/>
      <c r="O70" s="105"/>
      <c r="P70" s="105">
        <f t="shared" ref="P70:V70" si="20">P71+P72</f>
        <v>85.98</v>
      </c>
      <c r="Q70" s="105">
        <f t="shared" si="20"/>
        <v>85.98</v>
      </c>
      <c r="R70" s="105">
        <f t="shared" si="20"/>
        <v>0</v>
      </c>
      <c r="S70" s="105">
        <f t="shared" si="20"/>
        <v>66</v>
      </c>
      <c r="T70" s="105">
        <f t="shared" si="20"/>
        <v>0</v>
      </c>
      <c r="U70" s="105">
        <f t="shared" si="20"/>
        <v>19.98</v>
      </c>
      <c r="V70" s="105">
        <f t="shared" si="20"/>
        <v>0</v>
      </c>
      <c r="W70" s="142"/>
      <c r="X70" s="142"/>
      <c r="Y70" s="142"/>
    </row>
    <row r="71" s="1" customFormat="1" ht="85" customHeight="1" spans="1:25">
      <c r="A71" s="107">
        <v>1</v>
      </c>
      <c r="B71" s="107" t="s">
        <v>267</v>
      </c>
      <c r="C71" s="65" t="s">
        <v>268</v>
      </c>
      <c r="D71" s="40" t="s">
        <v>116</v>
      </c>
      <c r="E71" s="65" t="s">
        <v>269</v>
      </c>
      <c r="F71" s="26">
        <v>1</v>
      </c>
      <c r="G71" s="35" t="s">
        <v>259</v>
      </c>
      <c r="H71" s="35" t="s">
        <v>260</v>
      </c>
      <c r="I71" s="102"/>
      <c r="J71" s="41" t="s">
        <v>42</v>
      </c>
      <c r="K71" s="41" t="s">
        <v>42</v>
      </c>
      <c r="L71" s="132">
        <v>1000</v>
      </c>
      <c r="M71" s="132">
        <v>1000</v>
      </c>
      <c r="N71" s="132">
        <v>1</v>
      </c>
      <c r="O71" s="132">
        <v>1000</v>
      </c>
      <c r="P71" s="35">
        <v>50</v>
      </c>
      <c r="Q71" s="35">
        <v>50</v>
      </c>
      <c r="R71" s="35"/>
      <c r="S71" s="35">
        <v>50</v>
      </c>
      <c r="T71" s="35"/>
      <c r="U71" s="35"/>
      <c r="V71" s="35"/>
      <c r="W71" s="26" t="s">
        <v>184</v>
      </c>
      <c r="X71" s="26" t="s">
        <v>184</v>
      </c>
      <c r="Y71" s="55" t="s">
        <v>263</v>
      </c>
    </row>
    <row r="72" s="1" customFormat="1" ht="137" customHeight="1" spans="1:25">
      <c r="A72" s="107">
        <v>2</v>
      </c>
      <c r="B72" s="107" t="s">
        <v>270</v>
      </c>
      <c r="C72" s="65" t="s">
        <v>271</v>
      </c>
      <c r="D72" s="40" t="s">
        <v>116</v>
      </c>
      <c r="E72" s="65" t="s">
        <v>272</v>
      </c>
      <c r="F72" s="26">
        <v>1</v>
      </c>
      <c r="G72" s="35" t="s">
        <v>259</v>
      </c>
      <c r="H72" s="35" t="s">
        <v>260</v>
      </c>
      <c r="I72" s="102"/>
      <c r="J72" s="41" t="s">
        <v>42</v>
      </c>
      <c r="K72" s="41" t="s">
        <v>42</v>
      </c>
      <c r="L72" s="132">
        <v>600</v>
      </c>
      <c r="M72" s="132">
        <v>600</v>
      </c>
      <c r="N72" s="132">
        <v>1</v>
      </c>
      <c r="O72" s="132">
        <v>600</v>
      </c>
      <c r="P72" s="35">
        <v>35.98</v>
      </c>
      <c r="Q72" s="35">
        <v>35.98</v>
      </c>
      <c r="R72" s="35"/>
      <c r="S72" s="35">
        <v>16</v>
      </c>
      <c r="T72" s="35"/>
      <c r="U72" s="35">
        <v>19.98</v>
      </c>
      <c r="V72" s="35"/>
      <c r="W72" s="26" t="s">
        <v>184</v>
      </c>
      <c r="X72" s="26" t="s">
        <v>184</v>
      </c>
      <c r="Y72" s="55" t="s">
        <v>263</v>
      </c>
    </row>
    <row r="73" s="5" customFormat="1" ht="30" customHeight="1" spans="1:25">
      <c r="A73" s="33" t="s">
        <v>273</v>
      </c>
      <c r="B73" s="40"/>
      <c r="C73" s="108"/>
      <c r="D73" s="108"/>
      <c r="E73" s="108"/>
      <c r="F73" s="78">
        <f>F74</f>
        <v>2</v>
      </c>
      <c r="G73" s="109"/>
      <c r="H73" s="109"/>
      <c r="I73" s="109"/>
      <c r="J73" s="109"/>
      <c r="K73" s="109"/>
      <c r="L73" s="78"/>
      <c r="M73" s="78"/>
      <c r="N73" s="78"/>
      <c r="O73" s="78"/>
      <c r="P73" s="112">
        <f t="shared" ref="P73:V73" si="21">P74</f>
        <v>25</v>
      </c>
      <c r="Q73" s="112">
        <f t="shared" si="21"/>
        <v>25</v>
      </c>
      <c r="R73" s="112">
        <f t="shared" si="21"/>
        <v>0</v>
      </c>
      <c r="S73" s="112">
        <f t="shared" si="21"/>
        <v>0</v>
      </c>
      <c r="T73" s="143">
        <f t="shared" si="21"/>
        <v>10</v>
      </c>
      <c r="U73" s="112">
        <f t="shared" si="21"/>
        <v>15</v>
      </c>
      <c r="V73" s="112">
        <f t="shared" si="21"/>
        <v>0</v>
      </c>
      <c r="W73" s="38"/>
      <c r="X73" s="38"/>
      <c r="Y73" s="38"/>
    </row>
    <row r="74" s="5" customFormat="1" ht="30" customHeight="1" spans="1:25">
      <c r="A74" s="34" t="s">
        <v>274</v>
      </c>
      <c r="B74" s="41"/>
      <c r="C74" s="108"/>
      <c r="D74" s="108"/>
      <c r="E74" s="108"/>
      <c r="F74" s="78">
        <f>SUM(F75:F76)</f>
        <v>2</v>
      </c>
      <c r="G74" s="78"/>
      <c r="H74" s="78"/>
      <c r="I74" s="78"/>
      <c r="J74" s="78"/>
      <c r="K74" s="78"/>
      <c r="L74" s="78"/>
      <c r="M74" s="78"/>
      <c r="N74" s="78"/>
      <c r="O74" s="78"/>
      <c r="P74" s="78">
        <f t="shared" ref="P74:V74" si="22">SUM(P75:P76)</f>
        <v>25</v>
      </c>
      <c r="Q74" s="78">
        <f t="shared" si="22"/>
        <v>25</v>
      </c>
      <c r="R74" s="78">
        <f t="shared" si="22"/>
        <v>0</v>
      </c>
      <c r="S74" s="78">
        <f t="shared" si="22"/>
        <v>0</v>
      </c>
      <c r="T74" s="78">
        <f t="shared" si="22"/>
        <v>10</v>
      </c>
      <c r="U74" s="78">
        <f t="shared" si="22"/>
        <v>15</v>
      </c>
      <c r="V74" s="78">
        <f t="shared" si="22"/>
        <v>0</v>
      </c>
      <c r="W74" s="38"/>
      <c r="X74" s="38"/>
      <c r="Y74" s="38"/>
    </row>
    <row r="75" s="1" customFormat="1" ht="85" customHeight="1" spans="1:25">
      <c r="A75" s="107">
        <v>1</v>
      </c>
      <c r="B75" s="110" t="s">
        <v>275</v>
      </c>
      <c r="C75" s="42" t="s">
        <v>276</v>
      </c>
      <c r="D75" s="40" t="s">
        <v>135</v>
      </c>
      <c r="E75" s="42" t="s">
        <v>277</v>
      </c>
      <c r="F75" s="40">
        <v>1</v>
      </c>
      <c r="G75" s="41" t="s">
        <v>259</v>
      </c>
      <c r="H75" s="40" t="s">
        <v>278</v>
      </c>
      <c r="I75" s="41" t="s">
        <v>41</v>
      </c>
      <c r="J75" s="41" t="s">
        <v>42</v>
      </c>
      <c r="K75" s="41" t="s">
        <v>42</v>
      </c>
      <c r="L75" s="75">
        <v>3</v>
      </c>
      <c r="M75" s="75">
        <v>3</v>
      </c>
      <c r="N75" s="75">
        <v>120</v>
      </c>
      <c r="O75" s="75">
        <v>120</v>
      </c>
      <c r="P75" s="41">
        <v>10</v>
      </c>
      <c r="Q75" s="41">
        <v>10</v>
      </c>
      <c r="R75" s="41"/>
      <c r="S75" s="41"/>
      <c r="T75" s="99">
        <v>10</v>
      </c>
      <c r="U75" s="41"/>
      <c r="V75" s="41"/>
      <c r="W75" s="40" t="s">
        <v>43</v>
      </c>
      <c r="X75" s="40" t="s">
        <v>43</v>
      </c>
      <c r="Y75" s="55" t="s">
        <v>279</v>
      </c>
    </row>
    <row r="76" s="1" customFormat="1" ht="74" customHeight="1" spans="1:25">
      <c r="A76" s="51">
        <v>2</v>
      </c>
      <c r="B76" s="51" t="s">
        <v>280</v>
      </c>
      <c r="C76" s="53" t="s">
        <v>281</v>
      </c>
      <c r="D76" s="45" t="s">
        <v>282</v>
      </c>
      <c r="E76" s="53" t="s">
        <v>283</v>
      </c>
      <c r="F76" s="68">
        <v>1</v>
      </c>
      <c r="G76" s="47" t="s">
        <v>248</v>
      </c>
      <c r="H76" s="47"/>
      <c r="I76" s="133"/>
      <c r="J76" s="47"/>
      <c r="K76" s="47"/>
      <c r="L76" s="80">
        <v>0</v>
      </c>
      <c r="M76" s="80">
        <v>0</v>
      </c>
      <c r="N76" s="80">
        <v>136</v>
      </c>
      <c r="O76" s="80">
        <v>136</v>
      </c>
      <c r="P76" s="46">
        <v>15</v>
      </c>
      <c r="Q76" s="46">
        <v>15</v>
      </c>
      <c r="R76" s="46"/>
      <c r="S76" s="46"/>
      <c r="T76" s="46"/>
      <c r="U76" s="46">
        <v>15</v>
      </c>
      <c r="V76" s="46"/>
      <c r="W76" s="45" t="s">
        <v>284</v>
      </c>
      <c r="X76" s="45" t="s">
        <v>284</v>
      </c>
      <c r="Y76" s="45" t="s">
        <v>285</v>
      </c>
    </row>
    <row r="77" s="1" customFormat="1" ht="30" customHeight="1" spans="1:25">
      <c r="A77" s="111" t="s">
        <v>286</v>
      </c>
      <c r="B77" s="108"/>
      <c r="C77" s="108"/>
      <c r="D77" s="40"/>
      <c r="E77" s="108"/>
      <c r="F77" s="112">
        <f>F78</f>
        <v>1</v>
      </c>
      <c r="G77" s="40"/>
      <c r="H77" s="108"/>
      <c r="I77" s="108"/>
      <c r="J77" s="40"/>
      <c r="K77" s="108"/>
      <c r="L77" s="112"/>
      <c r="M77" s="112"/>
      <c r="N77" s="112"/>
      <c r="O77" s="112"/>
      <c r="P77" s="112">
        <f t="shared" ref="P77:V77" si="23">P78</f>
        <v>184.8</v>
      </c>
      <c r="Q77" s="112">
        <f t="shared" si="23"/>
        <v>184.8</v>
      </c>
      <c r="R77" s="112">
        <f t="shared" si="23"/>
        <v>0</v>
      </c>
      <c r="S77" s="112">
        <f t="shared" si="23"/>
        <v>0</v>
      </c>
      <c r="T77" s="143">
        <f t="shared" si="23"/>
        <v>85.8</v>
      </c>
      <c r="U77" s="112">
        <f t="shared" si="23"/>
        <v>99</v>
      </c>
      <c r="V77" s="112">
        <f t="shared" si="23"/>
        <v>0</v>
      </c>
      <c r="W77" s="108"/>
      <c r="X77" s="108"/>
      <c r="Y77" s="40"/>
    </row>
    <row r="78" s="1" customFormat="1" ht="220" customHeight="1" spans="1:25">
      <c r="A78" s="34" t="s">
        <v>287</v>
      </c>
      <c r="B78" s="110" t="s">
        <v>288</v>
      </c>
      <c r="C78" s="42" t="s">
        <v>289</v>
      </c>
      <c r="D78" s="40" t="s">
        <v>290</v>
      </c>
      <c r="E78" s="42" t="s">
        <v>291</v>
      </c>
      <c r="F78" s="40">
        <v>1</v>
      </c>
      <c r="G78" s="41" t="s">
        <v>259</v>
      </c>
      <c r="H78" s="41" t="s">
        <v>292</v>
      </c>
      <c r="I78" s="134" t="s">
        <v>41</v>
      </c>
      <c r="J78" s="41" t="s">
        <v>42</v>
      </c>
      <c r="K78" s="41" t="s">
        <v>42</v>
      </c>
      <c r="L78" s="75">
        <v>233</v>
      </c>
      <c r="M78" s="75">
        <v>233</v>
      </c>
      <c r="N78" s="75">
        <v>433</v>
      </c>
      <c r="O78" s="75">
        <v>433</v>
      </c>
      <c r="P78" s="41">
        <v>184.8</v>
      </c>
      <c r="Q78" s="41">
        <v>184.8</v>
      </c>
      <c r="R78" s="41"/>
      <c r="S78" s="41"/>
      <c r="T78" s="99">
        <v>85.8</v>
      </c>
      <c r="U78" s="41">
        <v>99</v>
      </c>
      <c r="V78" s="41"/>
      <c r="W78" s="40" t="s">
        <v>293</v>
      </c>
      <c r="X78" s="40" t="s">
        <v>294</v>
      </c>
      <c r="Y78" s="55" t="s">
        <v>295</v>
      </c>
    </row>
    <row r="79" s="5" customFormat="1" ht="30" customHeight="1" spans="1:25">
      <c r="A79" s="29" t="s">
        <v>296</v>
      </c>
      <c r="B79" s="26"/>
      <c r="C79" s="104"/>
      <c r="D79" s="104"/>
      <c r="E79" s="104"/>
      <c r="F79" s="105">
        <f>F80+F116</f>
        <v>35</v>
      </c>
      <c r="G79" s="106"/>
      <c r="H79" s="106"/>
      <c r="I79" s="106"/>
      <c r="J79" s="106"/>
      <c r="K79" s="106"/>
      <c r="L79" s="105"/>
      <c r="M79" s="105"/>
      <c r="N79" s="105"/>
      <c r="O79" s="105"/>
      <c r="P79" s="118">
        <f t="shared" ref="P79:V79" si="24">P80+P116</f>
        <v>1384.585</v>
      </c>
      <c r="Q79" s="118">
        <f t="shared" si="24"/>
        <v>1384.585</v>
      </c>
      <c r="R79" s="118">
        <f t="shared" si="24"/>
        <v>402.4</v>
      </c>
      <c r="S79" s="118">
        <f t="shared" si="24"/>
        <v>171</v>
      </c>
      <c r="T79" s="118">
        <f t="shared" si="24"/>
        <v>82.1</v>
      </c>
      <c r="U79" s="118">
        <f t="shared" si="24"/>
        <v>729.085</v>
      </c>
      <c r="V79" s="118">
        <f t="shared" si="24"/>
        <v>0</v>
      </c>
      <c r="W79" s="142"/>
      <c r="X79" s="142"/>
      <c r="Y79" s="142"/>
    </row>
    <row r="80" s="2" customFormat="1" ht="50" customHeight="1" spans="1:25">
      <c r="A80" s="33" t="s">
        <v>297</v>
      </c>
      <c r="B80" s="26"/>
      <c r="C80" s="30"/>
      <c r="D80" s="30"/>
      <c r="E80" s="30"/>
      <c r="F80" s="31">
        <f>F81+F84+F95+F97+F114</f>
        <v>30</v>
      </c>
      <c r="G80" s="31"/>
      <c r="H80" s="31"/>
      <c r="I80" s="31"/>
      <c r="J80" s="31"/>
      <c r="K80" s="31"/>
      <c r="L80" s="31"/>
      <c r="M80" s="31"/>
      <c r="N80" s="31"/>
      <c r="O80" s="31"/>
      <c r="P80" s="31">
        <f t="shared" ref="P80:V80" si="25">P81+P84+P95+P97+P114</f>
        <v>934.68</v>
      </c>
      <c r="Q80" s="31">
        <f t="shared" si="25"/>
        <v>934.68</v>
      </c>
      <c r="R80" s="31">
        <f t="shared" si="25"/>
        <v>402.4</v>
      </c>
      <c r="S80" s="31">
        <f t="shared" si="25"/>
        <v>121</v>
      </c>
      <c r="T80" s="31">
        <f t="shared" si="25"/>
        <v>52.1</v>
      </c>
      <c r="U80" s="31">
        <f t="shared" si="25"/>
        <v>359.18</v>
      </c>
      <c r="V80" s="31">
        <f t="shared" si="25"/>
        <v>0</v>
      </c>
      <c r="W80" s="98"/>
      <c r="X80" s="98"/>
      <c r="Y80" s="98"/>
    </row>
    <row r="81" s="2" customFormat="1" ht="50" customHeight="1" spans="1:25">
      <c r="A81" s="50" t="s">
        <v>298</v>
      </c>
      <c r="B81" s="47"/>
      <c r="C81" s="50"/>
      <c r="D81" s="47"/>
      <c r="E81" s="50"/>
      <c r="F81" s="46">
        <f>F82+F83</f>
        <v>2</v>
      </c>
      <c r="G81" s="46"/>
      <c r="H81" s="46"/>
      <c r="I81" s="46"/>
      <c r="J81" s="46"/>
      <c r="K81" s="46"/>
      <c r="L81" s="46"/>
      <c r="M81" s="46"/>
      <c r="N81" s="46"/>
      <c r="O81" s="46"/>
      <c r="P81" s="46">
        <f t="shared" ref="P81:U81" si="26">P82+P83</f>
        <v>108</v>
      </c>
      <c r="Q81" s="46">
        <f t="shared" si="26"/>
        <v>108</v>
      </c>
      <c r="R81" s="46">
        <f t="shared" si="26"/>
        <v>0</v>
      </c>
      <c r="S81" s="46">
        <f t="shared" si="26"/>
        <v>0</v>
      </c>
      <c r="T81" s="46">
        <f t="shared" si="26"/>
        <v>0</v>
      </c>
      <c r="U81" s="46">
        <f t="shared" si="26"/>
        <v>108</v>
      </c>
      <c r="V81" s="46"/>
      <c r="W81" s="50"/>
      <c r="X81" s="47"/>
      <c r="Y81" s="50"/>
    </row>
    <row r="82" s="2" customFormat="1" ht="89" customHeight="1" spans="1:25">
      <c r="A82" s="113" t="s">
        <v>173</v>
      </c>
      <c r="B82" s="45" t="s">
        <v>299</v>
      </c>
      <c r="C82" s="44" t="s">
        <v>300</v>
      </c>
      <c r="D82" s="45" t="s">
        <v>246</v>
      </c>
      <c r="E82" s="44" t="s">
        <v>301</v>
      </c>
      <c r="F82" s="114">
        <v>1</v>
      </c>
      <c r="G82" s="47" t="s">
        <v>248</v>
      </c>
      <c r="H82" s="115"/>
      <c r="I82" s="115"/>
      <c r="J82" s="115"/>
      <c r="K82" s="115"/>
      <c r="L82" s="86">
        <v>4972</v>
      </c>
      <c r="M82" s="86">
        <v>14531</v>
      </c>
      <c r="N82" s="86">
        <v>21722</v>
      </c>
      <c r="O82" s="86">
        <v>69703</v>
      </c>
      <c r="P82" s="114">
        <v>8</v>
      </c>
      <c r="Q82" s="114">
        <v>8</v>
      </c>
      <c r="R82" s="114"/>
      <c r="S82" s="114"/>
      <c r="T82" s="114"/>
      <c r="U82" s="114">
        <v>8</v>
      </c>
      <c r="V82" s="114"/>
      <c r="W82" s="43" t="s">
        <v>261</v>
      </c>
      <c r="X82" s="43" t="s">
        <v>261</v>
      </c>
      <c r="Y82" s="43" t="s">
        <v>302</v>
      </c>
    </row>
    <row r="83" s="2" customFormat="1" ht="155" customHeight="1" spans="1:25">
      <c r="A83" s="113" t="s">
        <v>303</v>
      </c>
      <c r="B83" s="45" t="s">
        <v>304</v>
      </c>
      <c r="C83" s="44" t="s">
        <v>305</v>
      </c>
      <c r="D83" s="45" t="s">
        <v>251</v>
      </c>
      <c r="E83" s="44" t="s">
        <v>306</v>
      </c>
      <c r="F83" s="114">
        <v>1</v>
      </c>
      <c r="G83" s="86" t="s">
        <v>307</v>
      </c>
      <c r="H83" s="86" t="s">
        <v>260</v>
      </c>
      <c r="I83" s="115"/>
      <c r="J83" s="115"/>
      <c r="K83" s="115"/>
      <c r="L83" s="86">
        <v>1653</v>
      </c>
      <c r="M83" s="86">
        <v>4939</v>
      </c>
      <c r="N83" s="86">
        <v>6054</v>
      </c>
      <c r="O83" s="86">
        <v>19881</v>
      </c>
      <c r="P83" s="114">
        <v>100</v>
      </c>
      <c r="Q83" s="114">
        <v>100</v>
      </c>
      <c r="R83" s="114"/>
      <c r="S83" s="114"/>
      <c r="T83" s="114"/>
      <c r="U83" s="114">
        <v>100</v>
      </c>
      <c r="V83" s="114"/>
      <c r="W83" s="43" t="s">
        <v>308</v>
      </c>
      <c r="X83" s="43" t="s">
        <v>308</v>
      </c>
      <c r="Y83" s="43" t="s">
        <v>302</v>
      </c>
    </row>
    <row r="84" s="6" customFormat="1" ht="50" customHeight="1" spans="1:25">
      <c r="A84" s="34" t="s">
        <v>309</v>
      </c>
      <c r="B84" s="35"/>
      <c r="C84" s="116"/>
      <c r="D84" s="116"/>
      <c r="E84" s="116"/>
      <c r="F84" s="31">
        <f>SUM(F85:F94)</f>
        <v>10</v>
      </c>
      <c r="G84" s="31"/>
      <c r="H84" s="31"/>
      <c r="I84" s="31"/>
      <c r="J84" s="31"/>
      <c r="K84" s="31"/>
      <c r="L84" s="31"/>
      <c r="M84" s="31"/>
      <c r="N84" s="31"/>
      <c r="O84" s="31"/>
      <c r="P84" s="31">
        <f t="shared" ref="P84:V84" si="27">SUM(P85:P94)</f>
        <v>347</v>
      </c>
      <c r="Q84" s="31">
        <f t="shared" si="27"/>
        <v>347</v>
      </c>
      <c r="R84" s="31">
        <f t="shared" si="27"/>
        <v>95</v>
      </c>
      <c r="S84" s="31">
        <f t="shared" si="27"/>
        <v>121</v>
      </c>
      <c r="T84" s="31">
        <f t="shared" si="27"/>
        <v>39</v>
      </c>
      <c r="U84" s="31">
        <f t="shared" si="27"/>
        <v>92</v>
      </c>
      <c r="V84" s="31">
        <f t="shared" si="27"/>
        <v>0</v>
      </c>
      <c r="W84" s="144"/>
      <c r="X84" s="144"/>
      <c r="Y84" s="144"/>
    </row>
    <row r="85" s="1" customFormat="1" ht="115" customHeight="1" spans="1:25">
      <c r="A85" s="40">
        <v>1</v>
      </c>
      <c r="B85" s="55" t="s">
        <v>310</v>
      </c>
      <c r="C85" s="42" t="s">
        <v>311</v>
      </c>
      <c r="D85" s="40" t="s">
        <v>312</v>
      </c>
      <c r="E85" s="61" t="s">
        <v>313</v>
      </c>
      <c r="F85" s="41">
        <v>1</v>
      </c>
      <c r="G85" s="41" t="s">
        <v>102</v>
      </c>
      <c r="H85" s="41" t="s">
        <v>314</v>
      </c>
      <c r="I85" s="41" t="s">
        <v>41</v>
      </c>
      <c r="J85" s="41" t="s">
        <v>42</v>
      </c>
      <c r="K85" s="41" t="s">
        <v>42</v>
      </c>
      <c r="L85" s="74">
        <v>15</v>
      </c>
      <c r="M85" s="74">
        <v>48</v>
      </c>
      <c r="N85" s="75">
        <v>54</v>
      </c>
      <c r="O85" s="75">
        <v>172</v>
      </c>
      <c r="P85" s="41">
        <v>55</v>
      </c>
      <c r="Q85" s="41">
        <v>55</v>
      </c>
      <c r="R85" s="41">
        <v>55</v>
      </c>
      <c r="S85" s="41"/>
      <c r="T85" s="41"/>
      <c r="U85" s="41"/>
      <c r="V85" s="41"/>
      <c r="W85" s="40" t="s">
        <v>102</v>
      </c>
      <c r="X85" s="40" t="s">
        <v>208</v>
      </c>
      <c r="Y85" s="55" t="s">
        <v>52</v>
      </c>
    </row>
    <row r="86" s="1" customFormat="1" ht="91" customHeight="1" spans="1:25">
      <c r="A86" s="40">
        <v>2</v>
      </c>
      <c r="B86" s="55" t="s">
        <v>315</v>
      </c>
      <c r="C86" s="42" t="s">
        <v>316</v>
      </c>
      <c r="D86" s="40" t="s">
        <v>317</v>
      </c>
      <c r="E86" s="61" t="s">
        <v>318</v>
      </c>
      <c r="F86" s="41">
        <v>1</v>
      </c>
      <c r="G86" s="41" t="s">
        <v>102</v>
      </c>
      <c r="H86" s="41" t="s">
        <v>103</v>
      </c>
      <c r="I86" s="41" t="s">
        <v>41</v>
      </c>
      <c r="J86" s="41" t="s">
        <v>42</v>
      </c>
      <c r="K86" s="41" t="s">
        <v>41</v>
      </c>
      <c r="L86" s="74">
        <v>36</v>
      </c>
      <c r="M86" s="74">
        <v>106</v>
      </c>
      <c r="N86" s="75">
        <v>91</v>
      </c>
      <c r="O86" s="75">
        <v>316</v>
      </c>
      <c r="P86" s="41">
        <v>60</v>
      </c>
      <c r="Q86" s="41">
        <v>60</v>
      </c>
      <c r="R86" s="41"/>
      <c r="S86" s="41">
        <v>60</v>
      </c>
      <c r="T86" s="41"/>
      <c r="U86" s="41"/>
      <c r="V86" s="41"/>
      <c r="W86" s="40" t="s">
        <v>102</v>
      </c>
      <c r="X86" s="40" t="s">
        <v>208</v>
      </c>
      <c r="Y86" s="55" t="s">
        <v>52</v>
      </c>
    </row>
    <row r="87" s="1" customFormat="1" ht="131" customHeight="1" spans="1:25">
      <c r="A87" s="40">
        <v>3</v>
      </c>
      <c r="B87" s="55" t="s">
        <v>319</v>
      </c>
      <c r="C87" s="42" t="s">
        <v>320</v>
      </c>
      <c r="D87" s="40" t="s">
        <v>220</v>
      </c>
      <c r="E87" s="61" t="s">
        <v>321</v>
      </c>
      <c r="F87" s="41">
        <v>1</v>
      </c>
      <c r="G87" s="41" t="s">
        <v>107</v>
      </c>
      <c r="H87" s="41" t="s">
        <v>322</v>
      </c>
      <c r="I87" s="41" t="s">
        <v>42</v>
      </c>
      <c r="J87" s="41" t="s">
        <v>42</v>
      </c>
      <c r="K87" s="41" t="s">
        <v>42</v>
      </c>
      <c r="L87" s="75">
        <v>55</v>
      </c>
      <c r="M87" s="75">
        <v>156</v>
      </c>
      <c r="N87" s="75">
        <v>324</v>
      </c>
      <c r="O87" s="75">
        <v>1104</v>
      </c>
      <c r="P87" s="41">
        <v>43</v>
      </c>
      <c r="Q87" s="41">
        <v>43</v>
      </c>
      <c r="R87" s="41"/>
      <c r="S87" s="41">
        <v>43</v>
      </c>
      <c r="T87" s="41"/>
      <c r="U87" s="41"/>
      <c r="V87" s="41"/>
      <c r="W87" s="40" t="s">
        <v>107</v>
      </c>
      <c r="X87" s="40" t="s">
        <v>208</v>
      </c>
      <c r="Y87" s="55" t="s">
        <v>52</v>
      </c>
    </row>
    <row r="88" s="1" customFormat="1" ht="102" customHeight="1" spans="1:25">
      <c r="A88" s="40">
        <v>4</v>
      </c>
      <c r="B88" s="55" t="s">
        <v>323</v>
      </c>
      <c r="C88" s="42" t="s">
        <v>324</v>
      </c>
      <c r="D88" s="40" t="s">
        <v>47</v>
      </c>
      <c r="E88" s="61" t="s">
        <v>325</v>
      </c>
      <c r="F88" s="41">
        <v>1</v>
      </c>
      <c r="G88" s="41" t="s">
        <v>57</v>
      </c>
      <c r="H88" s="41" t="s">
        <v>326</v>
      </c>
      <c r="I88" s="41" t="s">
        <v>42</v>
      </c>
      <c r="J88" s="41" t="s">
        <v>42</v>
      </c>
      <c r="K88" s="41" t="s">
        <v>42</v>
      </c>
      <c r="L88" s="75">
        <v>8</v>
      </c>
      <c r="M88" s="75">
        <v>24</v>
      </c>
      <c r="N88" s="75">
        <v>55</v>
      </c>
      <c r="O88" s="75">
        <v>199</v>
      </c>
      <c r="P88" s="41">
        <v>18</v>
      </c>
      <c r="Q88" s="41">
        <v>18</v>
      </c>
      <c r="R88" s="41"/>
      <c r="S88" s="41">
        <v>18</v>
      </c>
      <c r="T88" s="41"/>
      <c r="U88" s="41"/>
      <c r="V88" s="41"/>
      <c r="W88" s="40" t="s">
        <v>57</v>
      </c>
      <c r="X88" s="40" t="s">
        <v>208</v>
      </c>
      <c r="Y88" s="55" t="s">
        <v>52</v>
      </c>
    </row>
    <row r="89" s="1" customFormat="1" ht="85" customHeight="1" spans="1:25">
      <c r="A89" s="40">
        <v>5</v>
      </c>
      <c r="B89" s="55" t="s">
        <v>327</v>
      </c>
      <c r="C89" s="42" t="s">
        <v>328</v>
      </c>
      <c r="D89" s="40" t="s">
        <v>75</v>
      </c>
      <c r="E89" s="117" t="s">
        <v>329</v>
      </c>
      <c r="F89" s="41">
        <v>1</v>
      </c>
      <c r="G89" s="41" t="s">
        <v>77</v>
      </c>
      <c r="H89" s="41" t="s">
        <v>330</v>
      </c>
      <c r="I89" s="41" t="s">
        <v>42</v>
      </c>
      <c r="J89" s="41" t="s">
        <v>42</v>
      </c>
      <c r="K89" s="41" t="s">
        <v>42</v>
      </c>
      <c r="L89" s="76">
        <v>5</v>
      </c>
      <c r="M89" s="76">
        <v>12</v>
      </c>
      <c r="N89" s="75">
        <v>35</v>
      </c>
      <c r="O89" s="75">
        <v>127</v>
      </c>
      <c r="P89" s="41">
        <v>25</v>
      </c>
      <c r="Q89" s="41">
        <v>25</v>
      </c>
      <c r="R89" s="41">
        <v>25</v>
      </c>
      <c r="S89" s="41"/>
      <c r="T89" s="41"/>
      <c r="U89" s="41"/>
      <c r="V89" s="41"/>
      <c r="W89" s="40" t="s">
        <v>77</v>
      </c>
      <c r="X89" s="40" t="s">
        <v>208</v>
      </c>
      <c r="Y89" s="40" t="s">
        <v>52</v>
      </c>
    </row>
    <row r="90" s="7" customFormat="1" ht="94" customHeight="1" spans="1:25">
      <c r="A90" s="40">
        <v>6</v>
      </c>
      <c r="B90" s="40" t="s">
        <v>331</v>
      </c>
      <c r="C90" s="42" t="s">
        <v>332</v>
      </c>
      <c r="D90" s="38" t="s">
        <v>226</v>
      </c>
      <c r="E90" s="42" t="s">
        <v>333</v>
      </c>
      <c r="F90" s="85">
        <v>1</v>
      </c>
      <c r="G90" s="40" t="s">
        <v>102</v>
      </c>
      <c r="H90" s="40" t="s">
        <v>334</v>
      </c>
      <c r="I90" s="85" t="s">
        <v>41</v>
      </c>
      <c r="J90" s="41" t="s">
        <v>42</v>
      </c>
      <c r="K90" s="41" t="s">
        <v>42</v>
      </c>
      <c r="L90" s="40">
        <v>7</v>
      </c>
      <c r="M90" s="40">
        <v>28</v>
      </c>
      <c r="N90" s="40">
        <v>17</v>
      </c>
      <c r="O90" s="40">
        <v>67</v>
      </c>
      <c r="P90" s="85">
        <v>15</v>
      </c>
      <c r="Q90" s="85">
        <v>15</v>
      </c>
      <c r="R90" s="85">
        <v>15</v>
      </c>
      <c r="S90" s="101"/>
      <c r="T90" s="101"/>
      <c r="U90" s="101"/>
      <c r="V90" s="101"/>
      <c r="W90" s="40" t="s">
        <v>102</v>
      </c>
      <c r="X90" s="40" t="s">
        <v>208</v>
      </c>
      <c r="Y90" s="40" t="s">
        <v>68</v>
      </c>
    </row>
    <row r="91" s="7" customFormat="1" ht="115" customHeight="1" spans="1:25">
      <c r="A91" s="40">
        <v>7</v>
      </c>
      <c r="B91" s="55" t="s">
        <v>335</v>
      </c>
      <c r="C91" s="42" t="s">
        <v>336</v>
      </c>
      <c r="D91" s="40" t="s">
        <v>312</v>
      </c>
      <c r="E91" s="61" t="s">
        <v>337</v>
      </c>
      <c r="F91" s="41">
        <v>1</v>
      </c>
      <c r="G91" s="41" t="s">
        <v>77</v>
      </c>
      <c r="H91" s="41" t="s">
        <v>330</v>
      </c>
      <c r="I91" s="41" t="s">
        <v>42</v>
      </c>
      <c r="J91" s="41" t="s">
        <v>42</v>
      </c>
      <c r="K91" s="41" t="s">
        <v>42</v>
      </c>
      <c r="L91" s="74">
        <v>4</v>
      </c>
      <c r="M91" s="74">
        <v>13</v>
      </c>
      <c r="N91" s="75">
        <v>62</v>
      </c>
      <c r="O91" s="75">
        <v>247</v>
      </c>
      <c r="P91" s="41">
        <v>27</v>
      </c>
      <c r="Q91" s="41">
        <v>27</v>
      </c>
      <c r="R91" s="41"/>
      <c r="S91" s="41"/>
      <c r="T91" s="99">
        <v>27</v>
      </c>
      <c r="U91" s="41"/>
      <c r="V91" s="41"/>
      <c r="W91" s="40" t="s">
        <v>77</v>
      </c>
      <c r="X91" s="40" t="s">
        <v>208</v>
      </c>
      <c r="Y91" s="55" t="s">
        <v>52</v>
      </c>
    </row>
    <row r="92" s="7" customFormat="1" ht="91" customHeight="1" spans="1:25">
      <c r="A92" s="40">
        <v>8</v>
      </c>
      <c r="B92" s="55" t="s">
        <v>338</v>
      </c>
      <c r="C92" s="42" t="s">
        <v>339</v>
      </c>
      <c r="D92" s="40" t="s">
        <v>55</v>
      </c>
      <c r="E92" s="61" t="s">
        <v>340</v>
      </c>
      <c r="F92" s="41">
        <v>1</v>
      </c>
      <c r="G92" s="41" t="s">
        <v>39</v>
      </c>
      <c r="H92" s="41" t="s">
        <v>341</v>
      </c>
      <c r="I92" s="41" t="s">
        <v>41</v>
      </c>
      <c r="J92" s="41" t="s">
        <v>42</v>
      </c>
      <c r="K92" s="41" t="s">
        <v>42</v>
      </c>
      <c r="L92" s="74">
        <v>2</v>
      </c>
      <c r="M92" s="74">
        <v>8</v>
      </c>
      <c r="N92" s="75">
        <v>8</v>
      </c>
      <c r="O92" s="75">
        <v>35</v>
      </c>
      <c r="P92" s="41">
        <v>12</v>
      </c>
      <c r="Q92" s="41">
        <v>12</v>
      </c>
      <c r="R92" s="41"/>
      <c r="S92" s="41"/>
      <c r="T92" s="99">
        <v>12</v>
      </c>
      <c r="U92" s="41"/>
      <c r="V92" s="41"/>
      <c r="W92" s="40" t="s">
        <v>39</v>
      </c>
      <c r="X92" s="40" t="s">
        <v>208</v>
      </c>
      <c r="Y92" s="55" t="s">
        <v>52</v>
      </c>
    </row>
    <row r="93" s="1" customFormat="1" ht="72" customHeight="1" spans="1:25">
      <c r="A93" s="40">
        <v>9</v>
      </c>
      <c r="B93" s="55" t="s">
        <v>342</v>
      </c>
      <c r="C93" s="42" t="s">
        <v>343</v>
      </c>
      <c r="D93" s="40" t="s">
        <v>312</v>
      </c>
      <c r="E93" s="61" t="s">
        <v>344</v>
      </c>
      <c r="F93" s="41">
        <v>1</v>
      </c>
      <c r="G93" s="41" t="s">
        <v>39</v>
      </c>
      <c r="H93" s="41" t="s">
        <v>40</v>
      </c>
      <c r="I93" s="41" t="s">
        <v>42</v>
      </c>
      <c r="J93" s="41" t="s">
        <v>42</v>
      </c>
      <c r="K93" s="41" t="s">
        <v>42</v>
      </c>
      <c r="L93" s="74">
        <v>14</v>
      </c>
      <c r="M93" s="74">
        <v>42</v>
      </c>
      <c r="N93" s="75">
        <v>33</v>
      </c>
      <c r="O93" s="75">
        <v>98</v>
      </c>
      <c r="P93" s="77">
        <v>49</v>
      </c>
      <c r="Q93" s="77">
        <v>49</v>
      </c>
      <c r="R93" s="77"/>
      <c r="S93" s="77"/>
      <c r="T93" s="77"/>
      <c r="U93" s="77">
        <v>49</v>
      </c>
      <c r="V93" s="77"/>
      <c r="W93" s="40" t="s">
        <v>39</v>
      </c>
      <c r="X93" s="40" t="s">
        <v>208</v>
      </c>
      <c r="Y93" s="55" t="s">
        <v>52</v>
      </c>
    </row>
    <row r="94" s="7" customFormat="1" ht="112" customHeight="1" spans="1:25">
      <c r="A94" s="40">
        <v>10</v>
      </c>
      <c r="B94" s="45" t="s">
        <v>345</v>
      </c>
      <c r="C94" s="53" t="s">
        <v>346</v>
      </c>
      <c r="D94" s="45" t="s">
        <v>312</v>
      </c>
      <c r="E94" s="60" t="s">
        <v>347</v>
      </c>
      <c r="F94" s="46">
        <v>1</v>
      </c>
      <c r="G94" s="47" t="s">
        <v>57</v>
      </c>
      <c r="H94" s="45" t="s">
        <v>86</v>
      </c>
      <c r="I94" s="47" t="s">
        <v>42</v>
      </c>
      <c r="J94" s="47" t="s">
        <v>42</v>
      </c>
      <c r="K94" s="47" t="s">
        <v>42</v>
      </c>
      <c r="L94" s="79">
        <v>6</v>
      </c>
      <c r="M94" s="79">
        <v>12</v>
      </c>
      <c r="N94" s="80">
        <v>44</v>
      </c>
      <c r="O94" s="80">
        <v>159</v>
      </c>
      <c r="P94" s="46">
        <v>43</v>
      </c>
      <c r="Q94" s="46">
        <v>43</v>
      </c>
      <c r="R94" s="46"/>
      <c r="S94" s="46"/>
      <c r="T94" s="46"/>
      <c r="U94" s="46">
        <v>43</v>
      </c>
      <c r="V94" s="46"/>
      <c r="W94" s="45" t="s">
        <v>57</v>
      </c>
      <c r="X94" s="45" t="s">
        <v>208</v>
      </c>
      <c r="Y94" s="59" t="s">
        <v>52</v>
      </c>
    </row>
    <row r="95" s="7" customFormat="1" ht="32" customHeight="1" spans="1:25">
      <c r="A95" s="54" t="s">
        <v>348</v>
      </c>
      <c r="B95" s="40"/>
      <c r="C95" s="40"/>
      <c r="D95" s="38"/>
      <c r="E95" s="55"/>
      <c r="F95" s="85">
        <v>1</v>
      </c>
      <c r="G95" s="40"/>
      <c r="H95" s="40"/>
      <c r="I95" s="85"/>
      <c r="J95" s="41"/>
      <c r="K95" s="41"/>
      <c r="L95" s="40"/>
      <c r="M95" s="40"/>
      <c r="N95" s="40"/>
      <c r="O95" s="40"/>
      <c r="P95" s="85">
        <v>15</v>
      </c>
      <c r="Q95" s="85">
        <v>15</v>
      </c>
      <c r="R95" s="85">
        <v>15</v>
      </c>
      <c r="S95" s="101"/>
      <c r="T95" s="101"/>
      <c r="U95" s="101"/>
      <c r="V95" s="101"/>
      <c r="W95" s="40"/>
      <c r="X95" s="40"/>
      <c r="Y95" s="40"/>
    </row>
    <row r="96" s="7" customFormat="1" ht="91" customHeight="1" spans="1:25">
      <c r="A96" s="54" t="s">
        <v>173</v>
      </c>
      <c r="B96" s="40" t="s">
        <v>349</v>
      </c>
      <c r="C96" s="42" t="s">
        <v>350</v>
      </c>
      <c r="D96" s="38" t="s">
        <v>176</v>
      </c>
      <c r="E96" s="42" t="s">
        <v>351</v>
      </c>
      <c r="F96" s="85">
        <v>1</v>
      </c>
      <c r="G96" s="40" t="s">
        <v>102</v>
      </c>
      <c r="H96" s="40" t="s">
        <v>352</v>
      </c>
      <c r="I96" s="85" t="s">
        <v>41</v>
      </c>
      <c r="J96" s="41" t="s">
        <v>42</v>
      </c>
      <c r="K96" s="41" t="s">
        <v>42</v>
      </c>
      <c r="L96" s="40">
        <v>7</v>
      </c>
      <c r="M96" s="40">
        <v>30</v>
      </c>
      <c r="N96" s="40">
        <v>91</v>
      </c>
      <c r="O96" s="40">
        <v>287</v>
      </c>
      <c r="P96" s="85">
        <v>15</v>
      </c>
      <c r="Q96" s="85">
        <v>15</v>
      </c>
      <c r="R96" s="85">
        <v>15</v>
      </c>
      <c r="S96" s="101"/>
      <c r="T96" s="101"/>
      <c r="U96" s="101"/>
      <c r="V96" s="101"/>
      <c r="W96" s="40" t="s">
        <v>102</v>
      </c>
      <c r="X96" s="40" t="s">
        <v>208</v>
      </c>
      <c r="Y96" s="40" t="s">
        <v>68</v>
      </c>
    </row>
    <row r="97" s="8" customFormat="1" ht="30" customHeight="1" spans="1:25">
      <c r="A97" s="34" t="s">
        <v>353</v>
      </c>
      <c r="B97" s="35"/>
      <c r="C97" s="118"/>
      <c r="D97" s="118"/>
      <c r="E97" s="118"/>
      <c r="F97" s="105">
        <f>SUM(F98:F113)</f>
        <v>16</v>
      </c>
      <c r="G97" s="105"/>
      <c r="H97" s="105"/>
      <c r="I97" s="105"/>
      <c r="J97" s="105"/>
      <c r="K97" s="105"/>
      <c r="L97" s="105"/>
      <c r="M97" s="105"/>
      <c r="N97" s="105"/>
      <c r="O97" s="105"/>
      <c r="P97" s="105">
        <f t="shared" ref="P97:V97" si="28">SUM(P98:P113)</f>
        <v>431.68</v>
      </c>
      <c r="Q97" s="105">
        <f t="shared" si="28"/>
        <v>431.68</v>
      </c>
      <c r="R97" s="105">
        <f t="shared" si="28"/>
        <v>292.4</v>
      </c>
      <c r="S97" s="105">
        <f t="shared" si="28"/>
        <v>0</v>
      </c>
      <c r="T97" s="105">
        <f t="shared" si="28"/>
        <v>13.1</v>
      </c>
      <c r="U97" s="105">
        <f t="shared" si="28"/>
        <v>126.18</v>
      </c>
      <c r="V97" s="105">
        <f t="shared" si="28"/>
        <v>0</v>
      </c>
      <c r="W97" s="145"/>
      <c r="X97" s="145"/>
      <c r="Y97" s="145"/>
    </row>
    <row r="98" s="1" customFormat="1" ht="89" customHeight="1" spans="1:25">
      <c r="A98" s="26">
        <v>1</v>
      </c>
      <c r="B98" s="55" t="s">
        <v>354</v>
      </c>
      <c r="C98" s="42" t="s">
        <v>355</v>
      </c>
      <c r="D98" s="40" t="s">
        <v>356</v>
      </c>
      <c r="E98" s="61" t="s">
        <v>357</v>
      </c>
      <c r="F98" s="41">
        <v>1</v>
      </c>
      <c r="G98" s="41" t="s">
        <v>118</v>
      </c>
      <c r="H98" s="41" t="s">
        <v>189</v>
      </c>
      <c r="I98" s="41" t="s">
        <v>42</v>
      </c>
      <c r="J98" s="41" t="s">
        <v>42</v>
      </c>
      <c r="K98" s="41" t="s">
        <v>42</v>
      </c>
      <c r="L98" s="81">
        <v>31</v>
      </c>
      <c r="M98" s="81">
        <v>78</v>
      </c>
      <c r="N98" s="81">
        <v>340</v>
      </c>
      <c r="O98" s="75">
        <v>990</v>
      </c>
      <c r="P98" s="41">
        <v>60.95</v>
      </c>
      <c r="Q98" s="41">
        <v>60.95</v>
      </c>
      <c r="R98" s="41">
        <v>60.95</v>
      </c>
      <c r="S98" s="41"/>
      <c r="T98" s="41"/>
      <c r="U98" s="41"/>
      <c r="V98" s="41"/>
      <c r="W98" s="40" t="s">
        <v>118</v>
      </c>
      <c r="X98" s="40" t="s">
        <v>358</v>
      </c>
      <c r="Y98" s="55" t="s">
        <v>44</v>
      </c>
    </row>
    <row r="99" s="1" customFormat="1" ht="106" customHeight="1" spans="1:25">
      <c r="A99" s="26">
        <v>2</v>
      </c>
      <c r="B99" s="55" t="s">
        <v>359</v>
      </c>
      <c r="C99" s="42" t="s">
        <v>360</v>
      </c>
      <c r="D99" s="40" t="s">
        <v>55</v>
      </c>
      <c r="E99" s="61" t="s">
        <v>361</v>
      </c>
      <c r="F99" s="41">
        <v>1</v>
      </c>
      <c r="G99" s="41" t="s">
        <v>39</v>
      </c>
      <c r="H99" s="41" t="s">
        <v>161</v>
      </c>
      <c r="I99" s="41" t="s">
        <v>41</v>
      </c>
      <c r="J99" s="41" t="s">
        <v>42</v>
      </c>
      <c r="K99" s="41" t="s">
        <v>42</v>
      </c>
      <c r="L99" s="74">
        <v>20</v>
      </c>
      <c r="M99" s="74">
        <v>51</v>
      </c>
      <c r="N99" s="74">
        <v>74</v>
      </c>
      <c r="O99" s="75">
        <v>258</v>
      </c>
      <c r="P99" s="41">
        <v>47</v>
      </c>
      <c r="Q99" s="41">
        <v>47</v>
      </c>
      <c r="R99" s="41">
        <v>47</v>
      </c>
      <c r="S99" s="41"/>
      <c r="T99" s="41"/>
      <c r="U99" s="41"/>
      <c r="V99" s="41"/>
      <c r="W99" s="40" t="s">
        <v>39</v>
      </c>
      <c r="X99" s="40" t="s">
        <v>358</v>
      </c>
      <c r="Y99" s="55" t="s">
        <v>44</v>
      </c>
    </row>
    <row r="100" s="1" customFormat="1" ht="104" customHeight="1" spans="1:25">
      <c r="A100" s="26">
        <v>3</v>
      </c>
      <c r="B100" s="55" t="s">
        <v>362</v>
      </c>
      <c r="C100" s="42" t="s">
        <v>363</v>
      </c>
      <c r="D100" s="40" t="s">
        <v>47</v>
      </c>
      <c r="E100" s="61" t="s">
        <v>364</v>
      </c>
      <c r="F100" s="41">
        <v>1</v>
      </c>
      <c r="G100" s="41" t="s">
        <v>239</v>
      </c>
      <c r="H100" s="41" t="s">
        <v>365</v>
      </c>
      <c r="I100" s="41" t="s">
        <v>41</v>
      </c>
      <c r="J100" s="41" t="s">
        <v>42</v>
      </c>
      <c r="K100" s="41" t="s">
        <v>42</v>
      </c>
      <c r="L100" s="74">
        <v>27</v>
      </c>
      <c r="M100" s="74">
        <v>105</v>
      </c>
      <c r="N100" s="74">
        <v>170</v>
      </c>
      <c r="O100" s="75">
        <v>631</v>
      </c>
      <c r="P100" s="41">
        <v>34</v>
      </c>
      <c r="Q100" s="41">
        <v>34</v>
      </c>
      <c r="R100" s="41">
        <v>34</v>
      </c>
      <c r="S100" s="41"/>
      <c r="T100" s="41"/>
      <c r="U100" s="41"/>
      <c r="V100" s="41"/>
      <c r="W100" s="40" t="s">
        <v>239</v>
      </c>
      <c r="X100" s="40" t="s">
        <v>358</v>
      </c>
      <c r="Y100" s="55" t="s">
        <v>44</v>
      </c>
    </row>
    <row r="101" s="1" customFormat="1" ht="90" customHeight="1" spans="1:25">
      <c r="A101" s="26">
        <v>4</v>
      </c>
      <c r="B101" s="55" t="s">
        <v>366</v>
      </c>
      <c r="C101" s="42" t="s">
        <v>367</v>
      </c>
      <c r="D101" s="40" t="s">
        <v>55</v>
      </c>
      <c r="E101" s="61" t="s">
        <v>368</v>
      </c>
      <c r="F101" s="41">
        <v>1</v>
      </c>
      <c r="G101" s="41" t="s">
        <v>62</v>
      </c>
      <c r="H101" s="41" t="s">
        <v>169</v>
      </c>
      <c r="I101" s="41" t="s">
        <v>42</v>
      </c>
      <c r="J101" s="41" t="s">
        <v>42</v>
      </c>
      <c r="K101" s="41" t="s">
        <v>42</v>
      </c>
      <c r="L101" s="74">
        <v>29</v>
      </c>
      <c r="M101" s="74">
        <v>73</v>
      </c>
      <c r="N101" s="74">
        <v>362</v>
      </c>
      <c r="O101" s="75">
        <v>1406</v>
      </c>
      <c r="P101" s="41">
        <v>28</v>
      </c>
      <c r="Q101" s="41">
        <v>28</v>
      </c>
      <c r="R101" s="41">
        <v>28</v>
      </c>
      <c r="S101" s="41"/>
      <c r="T101" s="41"/>
      <c r="U101" s="41"/>
      <c r="V101" s="41"/>
      <c r="W101" s="40" t="s">
        <v>62</v>
      </c>
      <c r="X101" s="40" t="s">
        <v>358</v>
      </c>
      <c r="Y101" s="55" t="s">
        <v>52</v>
      </c>
    </row>
    <row r="102" s="1" customFormat="1" ht="110" customHeight="1" spans="1:25">
      <c r="A102" s="26">
        <v>5</v>
      </c>
      <c r="B102" s="55" t="s">
        <v>369</v>
      </c>
      <c r="C102" s="42" t="s">
        <v>370</v>
      </c>
      <c r="D102" s="40" t="s">
        <v>55</v>
      </c>
      <c r="E102" s="61" t="s">
        <v>371</v>
      </c>
      <c r="F102" s="41">
        <v>1</v>
      </c>
      <c r="G102" s="41" t="s">
        <v>77</v>
      </c>
      <c r="H102" s="41" t="s">
        <v>330</v>
      </c>
      <c r="I102" s="41" t="s">
        <v>42</v>
      </c>
      <c r="J102" s="41" t="s">
        <v>42</v>
      </c>
      <c r="K102" s="41" t="s">
        <v>42</v>
      </c>
      <c r="L102" s="74">
        <v>62</v>
      </c>
      <c r="M102" s="74">
        <v>200</v>
      </c>
      <c r="N102" s="74">
        <v>173</v>
      </c>
      <c r="O102" s="75">
        <v>562</v>
      </c>
      <c r="P102" s="41">
        <v>25.5</v>
      </c>
      <c r="Q102" s="41">
        <v>25.5</v>
      </c>
      <c r="R102" s="41">
        <v>25.5</v>
      </c>
      <c r="S102" s="41"/>
      <c r="T102" s="41"/>
      <c r="U102" s="41"/>
      <c r="V102" s="41"/>
      <c r="W102" s="40" t="s">
        <v>77</v>
      </c>
      <c r="X102" s="40" t="s">
        <v>358</v>
      </c>
      <c r="Y102" s="55" t="s">
        <v>52</v>
      </c>
    </row>
    <row r="103" s="1" customFormat="1" ht="106" customHeight="1" spans="1:25">
      <c r="A103" s="26">
        <v>6</v>
      </c>
      <c r="B103" s="55" t="s">
        <v>372</v>
      </c>
      <c r="C103" s="42" t="s">
        <v>373</v>
      </c>
      <c r="D103" s="40" t="s">
        <v>356</v>
      </c>
      <c r="E103" s="61" t="s">
        <v>374</v>
      </c>
      <c r="F103" s="41">
        <v>1</v>
      </c>
      <c r="G103" s="41" t="s">
        <v>77</v>
      </c>
      <c r="H103" s="41" t="s">
        <v>375</v>
      </c>
      <c r="I103" s="41" t="s">
        <v>41</v>
      </c>
      <c r="J103" s="41" t="s">
        <v>42</v>
      </c>
      <c r="K103" s="41" t="s">
        <v>42</v>
      </c>
      <c r="L103" s="74">
        <v>150</v>
      </c>
      <c r="M103" s="74">
        <v>383</v>
      </c>
      <c r="N103" s="74">
        <v>379</v>
      </c>
      <c r="O103" s="75">
        <v>1055</v>
      </c>
      <c r="P103" s="41">
        <v>15.63</v>
      </c>
      <c r="Q103" s="41">
        <v>15.63</v>
      </c>
      <c r="R103" s="41">
        <v>15.63</v>
      </c>
      <c r="S103" s="41"/>
      <c r="T103" s="41"/>
      <c r="U103" s="41"/>
      <c r="V103" s="41"/>
      <c r="W103" s="40" t="s">
        <v>77</v>
      </c>
      <c r="X103" s="40" t="s">
        <v>358</v>
      </c>
      <c r="Y103" s="55" t="s">
        <v>52</v>
      </c>
    </row>
    <row r="104" s="1" customFormat="1" ht="95" customHeight="1" spans="1:25">
      <c r="A104" s="26">
        <v>7</v>
      </c>
      <c r="B104" s="55" t="s">
        <v>376</v>
      </c>
      <c r="C104" s="42" t="s">
        <v>377</v>
      </c>
      <c r="D104" s="40" t="s">
        <v>55</v>
      </c>
      <c r="E104" s="61" t="s">
        <v>378</v>
      </c>
      <c r="F104" s="41">
        <v>1</v>
      </c>
      <c r="G104" s="41" t="s">
        <v>77</v>
      </c>
      <c r="H104" s="41" t="s">
        <v>82</v>
      </c>
      <c r="I104" s="41" t="s">
        <v>41</v>
      </c>
      <c r="J104" s="41" t="s">
        <v>42</v>
      </c>
      <c r="K104" s="41" t="s">
        <v>42</v>
      </c>
      <c r="L104" s="74">
        <v>112</v>
      </c>
      <c r="M104" s="74">
        <v>158</v>
      </c>
      <c r="N104" s="74">
        <v>163</v>
      </c>
      <c r="O104" s="75">
        <v>503</v>
      </c>
      <c r="P104" s="41">
        <v>18.37</v>
      </c>
      <c r="Q104" s="41">
        <v>18.37</v>
      </c>
      <c r="R104" s="41">
        <v>18.37</v>
      </c>
      <c r="S104" s="41"/>
      <c r="T104" s="41"/>
      <c r="U104" s="41"/>
      <c r="V104" s="41"/>
      <c r="W104" s="40" t="s">
        <v>77</v>
      </c>
      <c r="X104" s="40" t="s">
        <v>358</v>
      </c>
      <c r="Y104" s="55" t="s">
        <v>52</v>
      </c>
    </row>
    <row r="105" s="1" customFormat="1" ht="104" customHeight="1" spans="1:25">
      <c r="A105" s="26">
        <v>8</v>
      </c>
      <c r="B105" s="55" t="s">
        <v>379</v>
      </c>
      <c r="C105" s="42" t="s">
        <v>380</v>
      </c>
      <c r="D105" s="40" t="s">
        <v>47</v>
      </c>
      <c r="E105" s="61" t="s">
        <v>381</v>
      </c>
      <c r="F105" s="41">
        <v>1</v>
      </c>
      <c r="G105" s="41" t="s">
        <v>77</v>
      </c>
      <c r="H105" s="41" t="s">
        <v>382</v>
      </c>
      <c r="I105" s="41" t="s">
        <v>41</v>
      </c>
      <c r="J105" s="41" t="s">
        <v>42</v>
      </c>
      <c r="K105" s="41" t="s">
        <v>42</v>
      </c>
      <c r="L105" s="74">
        <v>12</v>
      </c>
      <c r="M105" s="74">
        <v>48</v>
      </c>
      <c r="N105" s="74">
        <v>45</v>
      </c>
      <c r="O105" s="75">
        <v>157</v>
      </c>
      <c r="P105" s="41">
        <v>2.95</v>
      </c>
      <c r="Q105" s="41">
        <v>2.95</v>
      </c>
      <c r="R105" s="41">
        <v>2.95</v>
      </c>
      <c r="S105" s="41"/>
      <c r="T105" s="41"/>
      <c r="U105" s="41"/>
      <c r="V105" s="41"/>
      <c r="W105" s="40" t="s">
        <v>77</v>
      </c>
      <c r="X105" s="40" t="s">
        <v>358</v>
      </c>
      <c r="Y105" s="55" t="s">
        <v>52</v>
      </c>
    </row>
    <row r="106" s="1" customFormat="1" ht="103" customHeight="1" spans="1:25">
      <c r="A106" s="26">
        <v>9</v>
      </c>
      <c r="B106" s="55" t="s">
        <v>383</v>
      </c>
      <c r="C106" s="42" t="s">
        <v>384</v>
      </c>
      <c r="D106" s="40" t="s">
        <v>385</v>
      </c>
      <c r="E106" s="61" t="s">
        <v>386</v>
      </c>
      <c r="F106" s="41">
        <v>1</v>
      </c>
      <c r="G106" s="41" t="s">
        <v>49</v>
      </c>
      <c r="H106" s="41" t="s">
        <v>50</v>
      </c>
      <c r="I106" s="41" t="s">
        <v>41</v>
      </c>
      <c r="J106" s="41" t="s">
        <v>42</v>
      </c>
      <c r="K106" s="41" t="s">
        <v>42</v>
      </c>
      <c r="L106" s="74">
        <v>36</v>
      </c>
      <c r="M106" s="74">
        <v>88</v>
      </c>
      <c r="N106" s="74">
        <v>103</v>
      </c>
      <c r="O106" s="75">
        <v>288</v>
      </c>
      <c r="P106" s="41">
        <v>60</v>
      </c>
      <c r="Q106" s="41">
        <v>60</v>
      </c>
      <c r="R106" s="41">
        <v>60</v>
      </c>
      <c r="S106" s="41"/>
      <c r="T106" s="41"/>
      <c r="U106" s="41"/>
      <c r="V106" s="41"/>
      <c r="W106" s="40" t="s">
        <v>49</v>
      </c>
      <c r="X106" s="40" t="s">
        <v>358</v>
      </c>
      <c r="Y106" s="55" t="s">
        <v>52</v>
      </c>
    </row>
    <row r="107" s="1" customFormat="1" ht="100" customHeight="1" spans="1:25">
      <c r="A107" s="26">
        <v>10</v>
      </c>
      <c r="B107" s="40" t="s">
        <v>387</v>
      </c>
      <c r="C107" s="42" t="s">
        <v>388</v>
      </c>
      <c r="D107" s="40" t="s">
        <v>389</v>
      </c>
      <c r="E107" s="61" t="s">
        <v>390</v>
      </c>
      <c r="F107" s="41">
        <v>1</v>
      </c>
      <c r="G107" s="41" t="s">
        <v>77</v>
      </c>
      <c r="H107" s="41" t="s">
        <v>382</v>
      </c>
      <c r="I107" s="41" t="s">
        <v>41</v>
      </c>
      <c r="J107" s="41" t="s">
        <v>42</v>
      </c>
      <c r="K107" s="41" t="s">
        <v>42</v>
      </c>
      <c r="L107" s="74">
        <v>37</v>
      </c>
      <c r="M107" s="74">
        <v>108</v>
      </c>
      <c r="N107" s="75">
        <v>109</v>
      </c>
      <c r="O107" s="75">
        <v>396</v>
      </c>
      <c r="P107" s="41">
        <v>2.8</v>
      </c>
      <c r="Q107" s="41">
        <v>2.8</v>
      </c>
      <c r="R107" s="41"/>
      <c r="S107" s="41"/>
      <c r="T107" s="99">
        <v>2.8</v>
      </c>
      <c r="U107" s="41"/>
      <c r="V107" s="41"/>
      <c r="W107" s="40" t="s">
        <v>49</v>
      </c>
      <c r="X107" s="40" t="s">
        <v>358</v>
      </c>
      <c r="Y107" s="55" t="s">
        <v>125</v>
      </c>
    </row>
    <row r="108" s="1" customFormat="1" ht="89" customHeight="1" spans="1:25">
      <c r="A108" s="26">
        <v>11</v>
      </c>
      <c r="B108" s="59" t="s">
        <v>391</v>
      </c>
      <c r="C108" s="53" t="s">
        <v>392</v>
      </c>
      <c r="D108" s="45" t="s">
        <v>356</v>
      </c>
      <c r="E108" s="60" t="s">
        <v>393</v>
      </c>
      <c r="F108" s="46">
        <v>1</v>
      </c>
      <c r="G108" s="47" t="s">
        <v>107</v>
      </c>
      <c r="H108" s="47" t="s">
        <v>113</v>
      </c>
      <c r="I108" s="47" t="s">
        <v>41</v>
      </c>
      <c r="J108" s="47" t="s">
        <v>42</v>
      </c>
      <c r="K108" s="47" t="s">
        <v>42</v>
      </c>
      <c r="L108" s="135">
        <v>8</v>
      </c>
      <c r="M108" s="135">
        <v>27</v>
      </c>
      <c r="N108" s="136">
        <v>25</v>
      </c>
      <c r="O108" s="80">
        <v>82</v>
      </c>
      <c r="P108" s="46">
        <v>9.5</v>
      </c>
      <c r="Q108" s="46">
        <v>9.5</v>
      </c>
      <c r="R108" s="46"/>
      <c r="S108" s="46"/>
      <c r="T108" s="46"/>
      <c r="U108" s="46">
        <v>9.5</v>
      </c>
      <c r="V108" s="46"/>
      <c r="W108" s="45" t="s">
        <v>107</v>
      </c>
      <c r="X108" s="45" t="s">
        <v>358</v>
      </c>
      <c r="Y108" s="59" t="s">
        <v>44</v>
      </c>
    </row>
    <row r="109" s="1" customFormat="1" ht="99" customHeight="1" spans="1:25">
      <c r="A109" s="26">
        <v>12</v>
      </c>
      <c r="B109" s="119" t="s">
        <v>394</v>
      </c>
      <c r="C109" s="120" t="s">
        <v>395</v>
      </c>
      <c r="D109" s="121" t="s">
        <v>396</v>
      </c>
      <c r="E109" s="120" t="s">
        <v>397</v>
      </c>
      <c r="F109" s="122">
        <v>1</v>
      </c>
      <c r="G109" s="122" t="s">
        <v>107</v>
      </c>
      <c r="H109" s="122" t="s">
        <v>113</v>
      </c>
      <c r="I109" s="122" t="s">
        <v>41</v>
      </c>
      <c r="J109" s="122" t="s">
        <v>42</v>
      </c>
      <c r="K109" s="122" t="s">
        <v>42</v>
      </c>
      <c r="L109" s="122">
        <v>1</v>
      </c>
      <c r="M109" s="122">
        <v>2</v>
      </c>
      <c r="N109" s="122">
        <v>14</v>
      </c>
      <c r="O109" s="122">
        <v>56</v>
      </c>
      <c r="P109" s="137">
        <v>15.3</v>
      </c>
      <c r="Q109" s="137">
        <v>15.3</v>
      </c>
      <c r="R109" s="137"/>
      <c r="S109" s="137"/>
      <c r="T109" s="137"/>
      <c r="U109" s="137">
        <v>15.3</v>
      </c>
      <c r="V109" s="122"/>
      <c r="W109" s="122" t="s">
        <v>107</v>
      </c>
      <c r="X109" s="122" t="s">
        <v>358</v>
      </c>
      <c r="Y109" s="26" t="s">
        <v>52</v>
      </c>
    </row>
    <row r="110" s="1" customFormat="1" ht="87" customHeight="1" spans="1:25">
      <c r="A110" s="26">
        <v>13</v>
      </c>
      <c r="B110" s="59" t="s">
        <v>398</v>
      </c>
      <c r="C110" s="53" t="s">
        <v>399</v>
      </c>
      <c r="D110" s="45" t="s">
        <v>55</v>
      </c>
      <c r="E110" s="60" t="s">
        <v>400</v>
      </c>
      <c r="F110" s="46">
        <v>1</v>
      </c>
      <c r="G110" s="45" t="s">
        <v>62</v>
      </c>
      <c r="H110" s="45" t="s">
        <v>63</v>
      </c>
      <c r="I110" s="47" t="s">
        <v>42</v>
      </c>
      <c r="J110" s="47" t="s">
        <v>42</v>
      </c>
      <c r="K110" s="47" t="s">
        <v>42</v>
      </c>
      <c r="L110" s="79">
        <v>5</v>
      </c>
      <c r="M110" s="79">
        <v>24</v>
      </c>
      <c r="N110" s="79">
        <v>17</v>
      </c>
      <c r="O110" s="80">
        <v>52</v>
      </c>
      <c r="P110" s="46">
        <v>3.8</v>
      </c>
      <c r="Q110" s="46">
        <v>3.8</v>
      </c>
      <c r="R110" s="46"/>
      <c r="S110" s="46"/>
      <c r="T110" s="46"/>
      <c r="U110" s="46">
        <v>3.8</v>
      </c>
      <c r="V110" s="46"/>
      <c r="W110" s="45" t="s">
        <v>62</v>
      </c>
      <c r="X110" s="45" t="s">
        <v>358</v>
      </c>
      <c r="Y110" s="45" t="s">
        <v>125</v>
      </c>
    </row>
    <row r="111" s="1" customFormat="1" ht="121" customHeight="1" spans="1:25">
      <c r="A111" s="26">
        <v>14</v>
      </c>
      <c r="B111" s="59" t="s">
        <v>401</v>
      </c>
      <c r="C111" s="53" t="s">
        <v>402</v>
      </c>
      <c r="D111" s="45" t="s">
        <v>37</v>
      </c>
      <c r="E111" s="60" t="s">
        <v>403</v>
      </c>
      <c r="F111" s="114">
        <v>1</v>
      </c>
      <c r="G111" s="115" t="s">
        <v>307</v>
      </c>
      <c r="H111" s="86" t="s">
        <v>260</v>
      </c>
      <c r="I111" s="86"/>
      <c r="J111" s="86"/>
      <c r="K111" s="86"/>
      <c r="L111" s="86">
        <v>4972</v>
      </c>
      <c r="M111" s="86">
        <v>14531</v>
      </c>
      <c r="N111" s="86">
        <v>21722</v>
      </c>
      <c r="O111" s="86">
        <v>69703</v>
      </c>
      <c r="P111" s="68">
        <v>50</v>
      </c>
      <c r="Q111" s="68">
        <v>50</v>
      </c>
      <c r="R111" s="68"/>
      <c r="S111" s="68"/>
      <c r="T111" s="68"/>
      <c r="U111" s="68">
        <v>50</v>
      </c>
      <c r="V111" s="68"/>
      <c r="W111" s="45" t="s">
        <v>358</v>
      </c>
      <c r="X111" s="45" t="s">
        <v>358</v>
      </c>
      <c r="Y111" s="45" t="s">
        <v>404</v>
      </c>
    </row>
    <row r="112" s="1" customFormat="1" ht="102" customHeight="1" spans="1:25">
      <c r="A112" s="26">
        <v>15</v>
      </c>
      <c r="B112" s="40" t="s">
        <v>405</v>
      </c>
      <c r="C112" s="42" t="s">
        <v>406</v>
      </c>
      <c r="D112" s="40" t="s">
        <v>211</v>
      </c>
      <c r="E112" s="61" t="s">
        <v>407</v>
      </c>
      <c r="F112" s="41">
        <v>1</v>
      </c>
      <c r="G112" s="41" t="s">
        <v>102</v>
      </c>
      <c r="H112" s="41" t="s">
        <v>408</v>
      </c>
      <c r="I112" s="41" t="s">
        <v>41</v>
      </c>
      <c r="J112" s="41" t="s">
        <v>42</v>
      </c>
      <c r="K112" s="41" t="s">
        <v>42</v>
      </c>
      <c r="L112" s="138">
        <v>30</v>
      </c>
      <c r="M112" s="138">
        <v>107</v>
      </c>
      <c r="N112" s="138">
        <v>59</v>
      </c>
      <c r="O112" s="138">
        <v>220</v>
      </c>
      <c r="P112" s="77">
        <v>39.8</v>
      </c>
      <c r="Q112" s="77">
        <v>39.8</v>
      </c>
      <c r="R112" s="77"/>
      <c r="S112" s="77"/>
      <c r="T112" s="77"/>
      <c r="U112" s="77">
        <v>39.8</v>
      </c>
      <c r="V112" s="77"/>
      <c r="W112" s="40" t="s">
        <v>102</v>
      </c>
      <c r="X112" s="45" t="s">
        <v>358</v>
      </c>
      <c r="Y112" s="55" t="s">
        <v>125</v>
      </c>
    </row>
    <row r="113" s="1" customFormat="1" ht="118" customHeight="1" spans="1:25">
      <c r="A113" s="26">
        <v>16</v>
      </c>
      <c r="B113" s="123" t="s">
        <v>409</v>
      </c>
      <c r="C113" s="124" t="s">
        <v>410</v>
      </c>
      <c r="D113" s="125" t="s">
        <v>411</v>
      </c>
      <c r="E113" s="65" t="s">
        <v>412</v>
      </c>
      <c r="F113" s="26">
        <v>1</v>
      </c>
      <c r="G113" s="26" t="s">
        <v>102</v>
      </c>
      <c r="H113" s="26" t="s">
        <v>408</v>
      </c>
      <c r="I113" s="26" t="s">
        <v>41</v>
      </c>
      <c r="J113" s="26" t="s">
        <v>42</v>
      </c>
      <c r="K113" s="26" t="s">
        <v>42</v>
      </c>
      <c r="L113" s="139">
        <v>7</v>
      </c>
      <c r="M113" s="139">
        <v>17</v>
      </c>
      <c r="N113" s="139">
        <v>29</v>
      </c>
      <c r="O113" s="139">
        <v>69</v>
      </c>
      <c r="P113" s="140">
        <v>18.08</v>
      </c>
      <c r="Q113" s="140">
        <v>18.08</v>
      </c>
      <c r="R113" s="140"/>
      <c r="S113" s="140"/>
      <c r="T113" s="140">
        <v>10.3</v>
      </c>
      <c r="U113" s="140">
        <v>7.78</v>
      </c>
      <c r="V113" s="139"/>
      <c r="W113" s="26" t="s">
        <v>408</v>
      </c>
      <c r="X113" s="26" t="s">
        <v>358</v>
      </c>
      <c r="Y113" s="122" t="s">
        <v>413</v>
      </c>
    </row>
    <row r="114" s="1" customFormat="1" ht="61" customHeight="1" spans="1:25">
      <c r="A114" s="50" t="s">
        <v>414</v>
      </c>
      <c r="B114" s="47"/>
      <c r="C114" s="50"/>
      <c r="D114" s="47"/>
      <c r="E114" s="50"/>
      <c r="F114" s="46">
        <f>F115</f>
        <v>1</v>
      </c>
      <c r="G114" s="46"/>
      <c r="H114" s="46"/>
      <c r="I114" s="46"/>
      <c r="J114" s="46"/>
      <c r="K114" s="46"/>
      <c r="L114" s="46"/>
      <c r="M114" s="46"/>
      <c r="N114" s="46"/>
      <c r="O114" s="46"/>
      <c r="P114" s="46">
        <f t="shared" ref="P114:U114" si="29">P115</f>
        <v>33</v>
      </c>
      <c r="Q114" s="46">
        <f t="shared" si="29"/>
        <v>33</v>
      </c>
      <c r="R114" s="46">
        <f t="shared" si="29"/>
        <v>0</v>
      </c>
      <c r="S114" s="46">
        <f t="shared" si="29"/>
        <v>0</v>
      </c>
      <c r="T114" s="46">
        <f t="shared" si="29"/>
        <v>0</v>
      </c>
      <c r="U114" s="46">
        <f t="shared" si="29"/>
        <v>33</v>
      </c>
      <c r="V114" s="46"/>
      <c r="W114" s="50"/>
      <c r="X114" s="47"/>
      <c r="Y114" s="50"/>
    </row>
    <row r="115" s="1" customFormat="1" ht="87" customHeight="1" spans="1:25">
      <c r="A115" s="45">
        <v>1</v>
      </c>
      <c r="B115" s="59" t="s">
        <v>415</v>
      </c>
      <c r="C115" s="53" t="s">
        <v>416</v>
      </c>
      <c r="D115" s="45" t="s">
        <v>75</v>
      </c>
      <c r="E115" s="126" t="s">
        <v>417</v>
      </c>
      <c r="F115" s="46">
        <v>1</v>
      </c>
      <c r="G115" s="47" t="s">
        <v>77</v>
      </c>
      <c r="H115" s="47" t="s">
        <v>418</v>
      </c>
      <c r="I115" s="47" t="s">
        <v>41</v>
      </c>
      <c r="J115" s="47" t="s">
        <v>42</v>
      </c>
      <c r="K115" s="47" t="s">
        <v>42</v>
      </c>
      <c r="L115" s="141">
        <v>10</v>
      </c>
      <c r="M115" s="141">
        <v>31</v>
      </c>
      <c r="N115" s="141">
        <v>50</v>
      </c>
      <c r="O115" s="80">
        <v>165</v>
      </c>
      <c r="P115" s="46">
        <v>33</v>
      </c>
      <c r="Q115" s="46">
        <v>33</v>
      </c>
      <c r="R115" s="46"/>
      <c r="S115" s="46"/>
      <c r="T115" s="46"/>
      <c r="U115" s="46">
        <v>33</v>
      </c>
      <c r="V115" s="46"/>
      <c r="W115" s="45" t="s">
        <v>77</v>
      </c>
      <c r="X115" s="45" t="s">
        <v>419</v>
      </c>
      <c r="Y115" s="59" t="s">
        <v>52</v>
      </c>
    </row>
    <row r="116" s="8" customFormat="1" ht="30" customHeight="1" spans="1:25">
      <c r="A116" s="33" t="s">
        <v>420</v>
      </c>
      <c r="B116" s="26"/>
      <c r="C116" s="118"/>
      <c r="D116" s="118"/>
      <c r="E116" s="118"/>
      <c r="F116" s="105">
        <f>F117+F120</f>
        <v>5</v>
      </c>
      <c r="G116" s="105"/>
      <c r="H116" s="105"/>
      <c r="I116" s="105"/>
      <c r="J116" s="105"/>
      <c r="K116" s="105"/>
      <c r="L116" s="105"/>
      <c r="M116" s="105"/>
      <c r="N116" s="105"/>
      <c r="O116" s="105"/>
      <c r="P116" s="105">
        <f t="shared" ref="P116:U116" si="30">P117+P120</f>
        <v>449.905</v>
      </c>
      <c r="Q116" s="105">
        <f t="shared" si="30"/>
        <v>449.905</v>
      </c>
      <c r="R116" s="105">
        <f t="shared" si="30"/>
        <v>0</v>
      </c>
      <c r="S116" s="105">
        <f t="shared" si="30"/>
        <v>50</v>
      </c>
      <c r="T116" s="105">
        <f t="shared" si="30"/>
        <v>30</v>
      </c>
      <c r="U116" s="105">
        <f t="shared" si="30"/>
        <v>369.905</v>
      </c>
      <c r="V116" s="118">
        <f>V120</f>
        <v>0</v>
      </c>
      <c r="W116" s="145"/>
      <c r="X116" s="145"/>
      <c r="Y116" s="145"/>
    </row>
    <row r="117" s="8" customFormat="1" ht="30" customHeight="1" spans="1:25">
      <c r="A117" s="34" t="s">
        <v>421</v>
      </c>
      <c r="B117" s="49"/>
      <c r="C117" s="127"/>
      <c r="D117" s="127"/>
      <c r="E117" s="128"/>
      <c r="F117" s="129">
        <f>SUM(F118:F119)</f>
        <v>2</v>
      </c>
      <c r="G117" s="129"/>
      <c r="H117" s="129"/>
      <c r="I117" s="129"/>
      <c r="J117" s="129"/>
      <c r="K117" s="129"/>
      <c r="L117" s="129"/>
      <c r="M117" s="129"/>
      <c r="N117" s="129"/>
      <c r="O117" s="129"/>
      <c r="P117" s="129">
        <f t="shared" ref="P117:V117" si="31">SUM(P118:P119)</f>
        <v>49.905</v>
      </c>
      <c r="Q117" s="129">
        <f t="shared" si="31"/>
        <v>49.905</v>
      </c>
      <c r="R117" s="129">
        <f t="shared" si="31"/>
        <v>0</v>
      </c>
      <c r="S117" s="129">
        <f t="shared" si="31"/>
        <v>0</v>
      </c>
      <c r="T117" s="129">
        <f t="shared" si="31"/>
        <v>30</v>
      </c>
      <c r="U117" s="129">
        <f t="shared" si="31"/>
        <v>19.905</v>
      </c>
      <c r="V117" s="129">
        <f t="shared" si="31"/>
        <v>0</v>
      </c>
      <c r="W117" s="127"/>
      <c r="X117" s="127"/>
      <c r="Y117" s="128"/>
    </row>
    <row r="118" s="8" customFormat="1" ht="109" customHeight="1" spans="1:25">
      <c r="A118" s="40">
        <v>1</v>
      </c>
      <c r="B118" s="55" t="s">
        <v>422</v>
      </c>
      <c r="C118" s="42" t="s">
        <v>423</v>
      </c>
      <c r="D118" s="40" t="s">
        <v>424</v>
      </c>
      <c r="E118" s="61" t="s">
        <v>425</v>
      </c>
      <c r="F118" s="41">
        <v>1</v>
      </c>
      <c r="G118" s="41" t="s">
        <v>239</v>
      </c>
      <c r="H118" s="41" t="s">
        <v>426</v>
      </c>
      <c r="I118" s="41" t="s">
        <v>41</v>
      </c>
      <c r="J118" s="41" t="s">
        <v>42</v>
      </c>
      <c r="K118" s="41" t="s">
        <v>42</v>
      </c>
      <c r="L118" s="74">
        <v>4</v>
      </c>
      <c r="M118" s="74">
        <v>11</v>
      </c>
      <c r="N118" s="75">
        <v>22</v>
      </c>
      <c r="O118" s="75">
        <v>108</v>
      </c>
      <c r="P118" s="41">
        <v>30</v>
      </c>
      <c r="Q118" s="41">
        <v>30</v>
      </c>
      <c r="R118" s="41"/>
      <c r="S118" s="41"/>
      <c r="T118" s="99">
        <v>30</v>
      </c>
      <c r="U118" s="41"/>
      <c r="V118" s="41"/>
      <c r="W118" s="40" t="s">
        <v>239</v>
      </c>
      <c r="X118" s="40" t="s">
        <v>427</v>
      </c>
      <c r="Y118" s="55" t="s">
        <v>52</v>
      </c>
    </row>
    <row r="119" s="8" customFormat="1" ht="96" customHeight="1" spans="1:25">
      <c r="A119" s="45">
        <v>2</v>
      </c>
      <c r="B119" s="59" t="s">
        <v>428</v>
      </c>
      <c r="C119" s="59" t="s">
        <v>429</v>
      </c>
      <c r="D119" s="45" t="s">
        <v>176</v>
      </c>
      <c r="E119" s="60" t="s">
        <v>430</v>
      </c>
      <c r="F119" s="68">
        <v>1</v>
      </c>
      <c r="G119" s="45" t="s">
        <v>107</v>
      </c>
      <c r="H119" s="45" t="s">
        <v>108</v>
      </c>
      <c r="I119" s="45" t="s">
        <v>42</v>
      </c>
      <c r="J119" s="45" t="s">
        <v>42</v>
      </c>
      <c r="K119" s="45" t="s">
        <v>42</v>
      </c>
      <c r="L119" s="86">
        <v>14</v>
      </c>
      <c r="M119" s="86">
        <v>48</v>
      </c>
      <c r="N119" s="86">
        <v>37</v>
      </c>
      <c r="O119" s="86">
        <v>110</v>
      </c>
      <c r="P119" s="46">
        <v>19.905</v>
      </c>
      <c r="Q119" s="46">
        <v>19.905</v>
      </c>
      <c r="R119" s="46">
        <v>0</v>
      </c>
      <c r="S119" s="46">
        <v>0</v>
      </c>
      <c r="T119" s="46">
        <v>0</v>
      </c>
      <c r="U119" s="46">
        <v>19.905</v>
      </c>
      <c r="V119" s="46">
        <v>0</v>
      </c>
      <c r="W119" s="45" t="s">
        <v>107</v>
      </c>
      <c r="X119" s="45" t="s">
        <v>431</v>
      </c>
      <c r="Y119" s="59" t="s">
        <v>44</v>
      </c>
    </row>
    <row r="120" s="8" customFormat="1" ht="30" customHeight="1" spans="1:25">
      <c r="A120" s="34" t="s">
        <v>432</v>
      </c>
      <c r="B120" s="35"/>
      <c r="C120" s="118"/>
      <c r="D120" s="118"/>
      <c r="E120" s="118"/>
      <c r="F120" s="105">
        <f>SUM(F121:F123)</f>
        <v>3</v>
      </c>
      <c r="G120" s="105"/>
      <c r="H120" s="105"/>
      <c r="I120" s="105"/>
      <c r="J120" s="105"/>
      <c r="K120" s="105"/>
      <c r="L120" s="105"/>
      <c r="M120" s="105"/>
      <c r="N120" s="105"/>
      <c r="O120" s="105"/>
      <c r="P120" s="105">
        <f t="shared" ref="P120:V120" si="32">SUM(P121:P123)</f>
        <v>400</v>
      </c>
      <c r="Q120" s="105">
        <f t="shared" si="32"/>
        <v>400</v>
      </c>
      <c r="R120" s="105">
        <f t="shared" si="32"/>
        <v>0</v>
      </c>
      <c r="S120" s="105">
        <f t="shared" si="32"/>
        <v>50</v>
      </c>
      <c r="T120" s="105">
        <f t="shared" si="32"/>
        <v>0</v>
      </c>
      <c r="U120" s="105">
        <f t="shared" si="32"/>
        <v>350</v>
      </c>
      <c r="V120" s="105">
        <f t="shared" si="32"/>
        <v>0</v>
      </c>
      <c r="W120" s="145"/>
      <c r="X120" s="145"/>
      <c r="Y120" s="145"/>
    </row>
    <row r="121" s="1" customFormat="1" ht="150" customHeight="1" spans="1:25">
      <c r="A121" s="26">
        <v>1</v>
      </c>
      <c r="B121" s="55" t="s">
        <v>433</v>
      </c>
      <c r="C121" s="42" t="s">
        <v>434</v>
      </c>
      <c r="D121" s="40" t="s">
        <v>435</v>
      </c>
      <c r="E121" s="61" t="s">
        <v>436</v>
      </c>
      <c r="F121" s="41">
        <v>1</v>
      </c>
      <c r="G121" s="41" t="s">
        <v>239</v>
      </c>
      <c r="H121" s="41" t="s">
        <v>260</v>
      </c>
      <c r="I121" s="41"/>
      <c r="J121" s="41" t="s">
        <v>42</v>
      </c>
      <c r="K121" s="41" t="s">
        <v>42</v>
      </c>
      <c r="L121" s="75">
        <v>111</v>
      </c>
      <c r="M121" s="75">
        <v>282</v>
      </c>
      <c r="N121" s="75">
        <v>893</v>
      </c>
      <c r="O121" s="75">
        <v>2100</v>
      </c>
      <c r="P121" s="41">
        <v>50</v>
      </c>
      <c r="Q121" s="41">
        <v>50</v>
      </c>
      <c r="R121" s="41"/>
      <c r="S121" s="41">
        <v>50</v>
      </c>
      <c r="T121" s="41"/>
      <c r="U121" s="41"/>
      <c r="V121" s="41"/>
      <c r="W121" s="40" t="s">
        <v>239</v>
      </c>
      <c r="X121" s="40" t="s">
        <v>437</v>
      </c>
      <c r="Y121" s="55" t="s">
        <v>185</v>
      </c>
    </row>
    <row r="122" s="1" customFormat="1" ht="181" customHeight="1" spans="1:25">
      <c r="A122" s="45">
        <v>2</v>
      </c>
      <c r="B122" s="59" t="s">
        <v>438</v>
      </c>
      <c r="C122" s="53" t="s">
        <v>439</v>
      </c>
      <c r="D122" s="45" t="s">
        <v>100</v>
      </c>
      <c r="E122" s="60" t="s">
        <v>440</v>
      </c>
      <c r="F122" s="46">
        <v>1</v>
      </c>
      <c r="G122" s="47" t="s">
        <v>102</v>
      </c>
      <c r="H122" s="47" t="s">
        <v>260</v>
      </c>
      <c r="I122" s="47" t="s">
        <v>42</v>
      </c>
      <c r="J122" s="47" t="s">
        <v>42</v>
      </c>
      <c r="K122" s="47" t="s">
        <v>42</v>
      </c>
      <c r="L122" s="45">
        <v>1169</v>
      </c>
      <c r="M122" s="45">
        <v>3658</v>
      </c>
      <c r="N122" s="45">
        <v>3813</v>
      </c>
      <c r="O122" s="45">
        <v>12409</v>
      </c>
      <c r="P122" s="46">
        <v>50</v>
      </c>
      <c r="Q122" s="46">
        <v>50</v>
      </c>
      <c r="R122" s="46"/>
      <c r="S122" s="46"/>
      <c r="T122" s="46"/>
      <c r="U122" s="46">
        <v>50</v>
      </c>
      <c r="V122" s="46"/>
      <c r="W122" s="45" t="s">
        <v>102</v>
      </c>
      <c r="X122" s="45" t="s">
        <v>437</v>
      </c>
      <c r="Y122" s="59" t="s">
        <v>185</v>
      </c>
    </row>
    <row r="123" s="1" customFormat="1" ht="116" customHeight="1" spans="1:25">
      <c r="A123" s="45">
        <v>3</v>
      </c>
      <c r="B123" s="59" t="s">
        <v>441</v>
      </c>
      <c r="C123" s="53" t="s">
        <v>442</v>
      </c>
      <c r="D123" s="45"/>
      <c r="E123" s="60" t="s">
        <v>443</v>
      </c>
      <c r="F123" s="46">
        <v>1</v>
      </c>
      <c r="G123" s="47" t="s">
        <v>307</v>
      </c>
      <c r="H123" s="47" t="s">
        <v>260</v>
      </c>
      <c r="I123" s="47"/>
      <c r="J123" s="47" t="s">
        <v>42</v>
      </c>
      <c r="K123" s="47" t="s">
        <v>42</v>
      </c>
      <c r="L123" s="80">
        <v>3111</v>
      </c>
      <c r="M123" s="80">
        <v>8785</v>
      </c>
      <c r="N123" s="80">
        <v>13615</v>
      </c>
      <c r="O123" s="80">
        <v>43582</v>
      </c>
      <c r="P123" s="46">
        <v>300</v>
      </c>
      <c r="Q123" s="46">
        <v>300</v>
      </c>
      <c r="R123" s="46"/>
      <c r="S123" s="46"/>
      <c r="T123" s="46"/>
      <c r="U123" s="46">
        <v>300</v>
      </c>
      <c r="V123" s="46"/>
      <c r="W123" s="45" t="s">
        <v>307</v>
      </c>
      <c r="X123" s="45" t="s">
        <v>437</v>
      </c>
      <c r="Y123" s="59" t="s">
        <v>185</v>
      </c>
    </row>
    <row r="124" s="1" customFormat="1" ht="46" customHeight="1" spans="1:25">
      <c r="A124" s="130" t="s">
        <v>444</v>
      </c>
      <c r="B124" s="130"/>
      <c r="C124" s="130"/>
      <c r="D124" s="130"/>
      <c r="E124" s="130"/>
      <c r="F124" s="51">
        <f t="shared" ref="F124:F126" si="33">F125</f>
        <v>1</v>
      </c>
      <c r="G124" s="51"/>
      <c r="H124" s="51"/>
      <c r="I124" s="51"/>
      <c r="J124" s="51"/>
      <c r="K124" s="51"/>
      <c r="L124" s="51"/>
      <c r="M124" s="51"/>
      <c r="N124" s="51"/>
      <c r="O124" s="51"/>
      <c r="P124" s="51">
        <f t="shared" ref="P124:U124" si="34">P125</f>
        <v>131.995</v>
      </c>
      <c r="Q124" s="51">
        <f t="shared" si="34"/>
        <v>131.995</v>
      </c>
      <c r="R124" s="51">
        <f t="shared" si="34"/>
        <v>0</v>
      </c>
      <c r="S124" s="51">
        <f t="shared" si="34"/>
        <v>0</v>
      </c>
      <c r="T124" s="51">
        <f t="shared" si="34"/>
        <v>0</v>
      </c>
      <c r="U124" s="51">
        <f t="shared" si="34"/>
        <v>131.995</v>
      </c>
      <c r="V124" s="100"/>
      <c r="W124" s="130"/>
      <c r="X124" s="130"/>
      <c r="Y124" s="130"/>
    </row>
    <row r="125" s="1" customFormat="1" ht="45" customHeight="1" spans="1:25">
      <c r="A125" s="69" t="s">
        <v>445</v>
      </c>
      <c r="B125" s="69"/>
      <c r="C125" s="69"/>
      <c r="D125" s="69"/>
      <c r="E125" s="69"/>
      <c r="F125" s="70">
        <f t="shared" si="33"/>
        <v>1</v>
      </c>
      <c r="G125" s="70"/>
      <c r="H125" s="70"/>
      <c r="I125" s="70"/>
      <c r="J125" s="70"/>
      <c r="K125" s="70"/>
      <c r="L125" s="70"/>
      <c r="M125" s="70"/>
      <c r="N125" s="70"/>
      <c r="O125" s="70"/>
      <c r="P125" s="51">
        <f t="shared" ref="P125:U125" si="35">P126</f>
        <v>131.995</v>
      </c>
      <c r="Q125" s="51">
        <f t="shared" si="35"/>
        <v>131.995</v>
      </c>
      <c r="R125" s="51">
        <f t="shared" si="35"/>
        <v>0</v>
      </c>
      <c r="S125" s="51">
        <f t="shared" si="35"/>
        <v>0</v>
      </c>
      <c r="T125" s="51">
        <f t="shared" si="35"/>
        <v>0</v>
      </c>
      <c r="U125" s="51">
        <f t="shared" si="35"/>
        <v>131.995</v>
      </c>
      <c r="V125" s="103"/>
      <c r="W125" s="69"/>
      <c r="X125" s="69"/>
      <c r="Y125" s="69"/>
    </row>
    <row r="126" s="1" customFormat="1" ht="51" customHeight="1" spans="1:25">
      <c r="A126" s="50" t="s">
        <v>446</v>
      </c>
      <c r="B126" s="50"/>
      <c r="C126" s="50"/>
      <c r="D126" s="50"/>
      <c r="E126" s="50"/>
      <c r="F126" s="51">
        <f t="shared" si="33"/>
        <v>1</v>
      </c>
      <c r="G126" s="51"/>
      <c r="H126" s="51"/>
      <c r="I126" s="51"/>
      <c r="J126" s="51"/>
      <c r="K126" s="51"/>
      <c r="L126" s="51"/>
      <c r="M126" s="51"/>
      <c r="N126" s="51"/>
      <c r="O126" s="51"/>
      <c r="P126" s="51">
        <f t="shared" ref="P126:U126" si="36">P127</f>
        <v>131.995</v>
      </c>
      <c r="Q126" s="51">
        <f t="shared" si="36"/>
        <v>131.995</v>
      </c>
      <c r="R126" s="51">
        <f t="shared" si="36"/>
        <v>0</v>
      </c>
      <c r="S126" s="51">
        <f t="shared" si="36"/>
        <v>0</v>
      </c>
      <c r="T126" s="51">
        <f t="shared" si="36"/>
        <v>0</v>
      </c>
      <c r="U126" s="51">
        <f t="shared" si="36"/>
        <v>131.995</v>
      </c>
      <c r="V126" s="100"/>
      <c r="W126" s="50"/>
      <c r="X126" s="50"/>
      <c r="Y126" s="50"/>
    </row>
    <row r="127" s="1" customFormat="1" ht="64" customHeight="1" spans="1:25">
      <c r="A127" s="131" t="s">
        <v>173</v>
      </c>
      <c r="B127" s="59" t="s">
        <v>447</v>
      </c>
      <c r="C127" s="53" t="s">
        <v>448</v>
      </c>
      <c r="D127" s="45"/>
      <c r="E127" s="60" t="s">
        <v>449</v>
      </c>
      <c r="F127" s="46">
        <v>1</v>
      </c>
      <c r="G127" s="47" t="s">
        <v>248</v>
      </c>
      <c r="H127" s="47"/>
      <c r="I127" s="47"/>
      <c r="J127" s="47"/>
      <c r="K127" s="47"/>
      <c r="L127" s="80">
        <v>681</v>
      </c>
      <c r="M127" s="80">
        <v>2361</v>
      </c>
      <c r="N127" s="80">
        <v>681</v>
      </c>
      <c r="O127" s="80">
        <v>2361</v>
      </c>
      <c r="P127" s="46">
        <v>131.995</v>
      </c>
      <c r="Q127" s="46">
        <v>131.995</v>
      </c>
      <c r="R127" s="46"/>
      <c r="S127" s="46"/>
      <c r="T127" s="46"/>
      <c r="U127" s="46">
        <v>131.995</v>
      </c>
      <c r="V127" s="46"/>
      <c r="W127" s="45" t="s">
        <v>308</v>
      </c>
      <c r="X127" s="45" t="s">
        <v>308</v>
      </c>
      <c r="Y127" s="45" t="s">
        <v>450</v>
      </c>
    </row>
    <row r="128" s="1" customFormat="1" ht="38" customHeight="1" spans="1:25">
      <c r="A128" s="130" t="s">
        <v>451</v>
      </c>
      <c r="B128" s="130"/>
      <c r="C128" s="130"/>
      <c r="D128" s="130"/>
      <c r="E128" s="130"/>
      <c r="F128" s="51">
        <f t="shared" ref="F128:F130" si="37">F129</f>
        <v>1</v>
      </c>
      <c r="G128" s="51"/>
      <c r="H128" s="51"/>
      <c r="I128" s="51"/>
      <c r="J128" s="51"/>
      <c r="K128" s="51"/>
      <c r="L128" s="51"/>
      <c r="M128" s="51"/>
      <c r="N128" s="51"/>
      <c r="O128" s="51"/>
      <c r="P128" s="51">
        <f t="shared" ref="P128:U128" si="38">P129</f>
        <v>98.7</v>
      </c>
      <c r="Q128" s="51">
        <f t="shared" si="38"/>
        <v>98.7</v>
      </c>
      <c r="R128" s="51">
        <f t="shared" si="38"/>
        <v>0</v>
      </c>
      <c r="S128" s="51">
        <f t="shared" si="38"/>
        <v>7</v>
      </c>
      <c r="T128" s="51">
        <f t="shared" si="38"/>
        <v>4.7</v>
      </c>
      <c r="U128" s="51">
        <f t="shared" si="38"/>
        <v>87</v>
      </c>
      <c r="V128" s="51"/>
      <c r="W128" s="135"/>
      <c r="X128" s="135"/>
      <c r="Y128" s="130"/>
    </row>
    <row r="129" s="1" customFormat="1" ht="28" customHeight="1" spans="1:25">
      <c r="A129" s="60" t="s">
        <v>452</v>
      </c>
      <c r="B129" s="60"/>
      <c r="C129" s="60"/>
      <c r="D129" s="60"/>
      <c r="E129" s="60"/>
      <c r="F129" s="51">
        <f t="shared" si="37"/>
        <v>1</v>
      </c>
      <c r="G129" s="51"/>
      <c r="H129" s="51"/>
      <c r="I129" s="51"/>
      <c r="J129" s="51"/>
      <c r="K129" s="51"/>
      <c r="L129" s="51"/>
      <c r="M129" s="51"/>
      <c r="N129" s="51"/>
      <c r="O129" s="51"/>
      <c r="P129" s="51">
        <f t="shared" ref="P129:U129" si="39">P130</f>
        <v>98.7</v>
      </c>
      <c r="Q129" s="51">
        <f t="shared" si="39"/>
        <v>98.7</v>
      </c>
      <c r="R129" s="51">
        <f t="shared" si="39"/>
        <v>0</v>
      </c>
      <c r="S129" s="51">
        <f t="shared" si="39"/>
        <v>7</v>
      </c>
      <c r="T129" s="51">
        <f t="shared" si="39"/>
        <v>4.7</v>
      </c>
      <c r="U129" s="51">
        <f t="shared" si="39"/>
        <v>87</v>
      </c>
      <c r="V129" s="70"/>
      <c r="W129" s="147"/>
      <c r="X129" s="147"/>
      <c r="Y129" s="60"/>
    </row>
    <row r="130" s="1" customFormat="1" ht="49" customHeight="1" spans="1:25">
      <c r="A130" s="50" t="s">
        <v>453</v>
      </c>
      <c r="B130" s="50"/>
      <c r="C130" s="50"/>
      <c r="D130" s="50"/>
      <c r="E130" s="50"/>
      <c r="F130" s="51">
        <f t="shared" si="37"/>
        <v>1</v>
      </c>
      <c r="G130" s="51"/>
      <c r="H130" s="51"/>
      <c r="I130" s="51"/>
      <c r="J130" s="51"/>
      <c r="K130" s="51"/>
      <c r="L130" s="51"/>
      <c r="M130" s="51"/>
      <c r="N130" s="51"/>
      <c r="O130" s="51"/>
      <c r="P130" s="51">
        <f t="shared" ref="P130:U130" si="40">P131</f>
        <v>98.7</v>
      </c>
      <c r="Q130" s="51">
        <f t="shared" si="40"/>
        <v>98.7</v>
      </c>
      <c r="R130" s="51">
        <f t="shared" si="40"/>
        <v>0</v>
      </c>
      <c r="S130" s="51">
        <f t="shared" si="40"/>
        <v>7</v>
      </c>
      <c r="T130" s="51">
        <f t="shared" si="40"/>
        <v>4.7</v>
      </c>
      <c r="U130" s="51">
        <f t="shared" si="40"/>
        <v>87</v>
      </c>
      <c r="V130" s="100"/>
      <c r="W130" s="50"/>
      <c r="X130" s="50"/>
      <c r="Y130" s="50"/>
    </row>
    <row r="131" s="1" customFormat="1" ht="105" customHeight="1" spans="1:25">
      <c r="A131" s="51">
        <v>1</v>
      </c>
      <c r="B131" s="51" t="s">
        <v>454</v>
      </c>
      <c r="C131" s="53" t="s">
        <v>455</v>
      </c>
      <c r="D131" s="45" t="s">
        <v>251</v>
      </c>
      <c r="E131" s="53" t="s">
        <v>456</v>
      </c>
      <c r="F131" s="68">
        <v>1</v>
      </c>
      <c r="G131" s="86" t="s">
        <v>307</v>
      </c>
      <c r="H131" s="86" t="s">
        <v>260</v>
      </c>
      <c r="I131" s="47"/>
      <c r="J131" s="47"/>
      <c r="K131" s="47"/>
      <c r="L131" s="80">
        <v>329</v>
      </c>
      <c r="M131" s="80">
        <v>329</v>
      </c>
      <c r="N131" s="80">
        <v>329</v>
      </c>
      <c r="O131" s="80">
        <v>329</v>
      </c>
      <c r="P131" s="46">
        <v>98.7</v>
      </c>
      <c r="Q131" s="46">
        <v>98.7</v>
      </c>
      <c r="R131" s="46"/>
      <c r="S131" s="46">
        <v>7</v>
      </c>
      <c r="T131" s="46">
        <v>4.7</v>
      </c>
      <c r="U131" s="46">
        <v>87</v>
      </c>
      <c r="V131" s="46"/>
      <c r="W131" s="45" t="s">
        <v>261</v>
      </c>
      <c r="X131" s="45" t="s">
        <v>261</v>
      </c>
      <c r="Y131" s="59" t="s">
        <v>295</v>
      </c>
    </row>
    <row r="132" s="5" customFormat="1" ht="22" customHeight="1" spans="1:25">
      <c r="A132" s="146" t="s">
        <v>457</v>
      </c>
      <c r="B132" s="40"/>
      <c r="C132" s="38"/>
      <c r="D132" s="38"/>
      <c r="E132" s="38"/>
      <c r="F132" s="85">
        <f>F133+F148</f>
        <v>1</v>
      </c>
      <c r="G132" s="85"/>
      <c r="H132" s="85"/>
      <c r="I132" s="85"/>
      <c r="J132" s="85"/>
      <c r="K132" s="85"/>
      <c r="L132" s="85"/>
      <c r="M132" s="85"/>
      <c r="N132" s="85"/>
      <c r="O132" s="85"/>
      <c r="P132" s="40">
        <f t="shared" ref="P132:V132" si="41">P133+P148</f>
        <v>22.34</v>
      </c>
      <c r="Q132" s="40">
        <f t="shared" si="41"/>
        <v>22.34</v>
      </c>
      <c r="R132" s="40"/>
      <c r="S132" s="40">
        <f t="shared" si="41"/>
        <v>0</v>
      </c>
      <c r="T132" s="40">
        <f t="shared" si="41"/>
        <v>0</v>
      </c>
      <c r="U132" s="40">
        <f t="shared" si="41"/>
        <v>22.34</v>
      </c>
      <c r="V132" s="40">
        <f t="shared" si="41"/>
        <v>0</v>
      </c>
      <c r="W132" s="40"/>
      <c r="X132" s="40"/>
      <c r="Y132" s="40"/>
    </row>
    <row r="133" s="2" customFormat="1" ht="24" customHeight="1" spans="1:25">
      <c r="A133" s="38" t="s">
        <v>458</v>
      </c>
      <c r="B133" s="40"/>
      <c r="C133" s="38"/>
      <c r="D133" s="38"/>
      <c r="E133" s="38"/>
      <c r="F133" s="85">
        <f>F134+F138</f>
        <v>1</v>
      </c>
      <c r="G133" s="85"/>
      <c r="H133" s="85"/>
      <c r="I133" s="85"/>
      <c r="J133" s="85"/>
      <c r="K133" s="85"/>
      <c r="L133" s="85"/>
      <c r="M133" s="85"/>
      <c r="N133" s="85"/>
      <c r="O133" s="85"/>
      <c r="P133" s="85">
        <f t="shared" ref="P133:V133" si="42">P134+P138</f>
        <v>22.34</v>
      </c>
      <c r="Q133" s="85">
        <f t="shared" si="42"/>
        <v>22.34</v>
      </c>
      <c r="R133" s="85"/>
      <c r="S133" s="85">
        <f t="shared" si="42"/>
        <v>0</v>
      </c>
      <c r="T133" s="85">
        <f t="shared" si="42"/>
        <v>0</v>
      </c>
      <c r="U133" s="85">
        <f t="shared" si="42"/>
        <v>22.34</v>
      </c>
      <c r="V133" s="85">
        <f t="shared" si="42"/>
        <v>0</v>
      </c>
      <c r="W133" s="40"/>
      <c r="X133" s="40"/>
      <c r="Y133" s="40"/>
    </row>
    <row r="134" s="6" customFormat="1" ht="102" customHeight="1" spans="1:25">
      <c r="A134" s="40">
        <v>1</v>
      </c>
      <c r="B134" s="55" t="s">
        <v>459</v>
      </c>
      <c r="C134" s="42" t="s">
        <v>460</v>
      </c>
      <c r="D134" s="38" t="s">
        <v>100</v>
      </c>
      <c r="E134" s="42" t="s">
        <v>461</v>
      </c>
      <c r="F134" s="85">
        <v>1</v>
      </c>
      <c r="G134" s="85" t="s">
        <v>307</v>
      </c>
      <c r="H134" s="85" t="s">
        <v>260</v>
      </c>
      <c r="I134" s="85"/>
      <c r="J134" s="85"/>
      <c r="K134" s="85"/>
      <c r="L134" s="85">
        <f t="shared" ref="L134:O134" si="43">SUM(L135:L137)</f>
        <v>0</v>
      </c>
      <c r="M134" s="85">
        <f t="shared" si="43"/>
        <v>0</v>
      </c>
      <c r="N134" s="85">
        <f t="shared" si="43"/>
        <v>0</v>
      </c>
      <c r="O134" s="85">
        <f t="shared" si="43"/>
        <v>0</v>
      </c>
      <c r="P134" s="40">
        <v>22.34</v>
      </c>
      <c r="Q134" s="40">
        <v>22.34</v>
      </c>
      <c r="R134" s="40"/>
      <c r="S134" s="40"/>
      <c r="T134" s="40"/>
      <c r="U134" s="40">
        <v>22.34</v>
      </c>
      <c r="V134" s="40"/>
      <c r="W134" s="40" t="s">
        <v>261</v>
      </c>
      <c r="X134" s="40" t="s">
        <v>261</v>
      </c>
      <c r="Y134" s="40" t="s">
        <v>462</v>
      </c>
    </row>
  </sheetData>
  <mergeCells count="21">
    <mergeCell ref="A2:Y2"/>
    <mergeCell ref="X3:Y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G4:H5"/>
    <mergeCell ref="L4:M5"/>
    <mergeCell ref="N4:O5"/>
  </mergeCells>
  <dataValidations count="1">
    <dataValidation allowBlank="1" showInputMessage="1" sqref="N90:O90 N122:O122 N95:O9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别</cp:lastModifiedBy>
  <dcterms:created xsi:type="dcterms:W3CDTF">2023-11-24T10:05:00Z</dcterms:created>
  <dcterms:modified xsi:type="dcterms:W3CDTF">2025-04-11T07:36:04Z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4E3EAC203E5447B4BA86C1DE520B2EA9_11</vt:lpwstr>
  </property>
  <property fmtid="{D5CDD505-2E9C-101B-9397-08002B2CF9AE}" pid="3" name="KSOProductBuildVer">
    <vt:lpwstr>2052-12.1.0.20305</vt:lpwstr>
  </property>
</Properties>
</file>